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GWX2015\Desktop\"/>
    </mc:Choice>
  </mc:AlternateContent>
  <bookViews>
    <workbookView xWindow="0" yWindow="0" windowWidth="28800" windowHeight="12435" activeTab="1"/>
  </bookViews>
  <sheets>
    <sheet name="Jul 1 - Sep 30" sheetId="10" r:id="rId1"/>
    <sheet name="Oct 1- Jun 30" sheetId="9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9" l="1"/>
  <c r="Q28" i="9"/>
  <c r="Q27" i="9"/>
  <c r="Q26" i="9"/>
  <c r="Q24" i="9"/>
  <c r="Q23" i="9"/>
  <c r="Q22" i="9"/>
  <c r="Q21" i="9"/>
  <c r="Q20" i="9"/>
  <c r="Q19" i="9"/>
  <c r="Q18" i="9"/>
  <c r="Q17" i="9"/>
  <c r="Q16" i="9"/>
  <c r="Q15" i="9"/>
  <c r="Q14" i="9"/>
  <c r="Q13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3" i="9"/>
  <c r="Q42" i="9"/>
  <c r="Q41" i="9"/>
  <c r="Q40" i="9"/>
  <c r="Q39" i="9"/>
  <c r="Q38" i="9"/>
  <c r="Q37" i="9"/>
  <c r="Q36" i="9"/>
  <c r="Q35" i="9"/>
  <c r="Q34" i="9"/>
  <c r="Q33" i="9"/>
  <c r="Q25" i="9"/>
  <c r="R67" i="9"/>
  <c r="S67" i="9"/>
  <c r="P67" i="9"/>
  <c r="R66" i="9"/>
  <c r="S66" i="9"/>
  <c r="P66" i="9"/>
  <c r="R67" i="10" l="1"/>
  <c r="S67" i="10" s="1"/>
  <c r="Q67" i="10"/>
  <c r="P67" i="10"/>
  <c r="R66" i="10"/>
  <c r="S66" i="10" s="1"/>
  <c r="Q66" i="10"/>
  <c r="P66" i="10"/>
  <c r="P65" i="10"/>
  <c r="Q65" i="10"/>
  <c r="R65" i="10"/>
  <c r="S65" i="10"/>
  <c r="R64" i="10" l="1"/>
  <c r="Q64" i="10"/>
  <c r="R63" i="10"/>
  <c r="Q63" i="10"/>
  <c r="R62" i="10"/>
  <c r="Q62" i="10"/>
  <c r="R61" i="10"/>
  <c r="S61" i="10" s="1"/>
  <c r="Q61" i="10"/>
  <c r="R60" i="10"/>
  <c r="Q60" i="10"/>
  <c r="R59" i="10"/>
  <c r="Q59" i="10"/>
  <c r="R58" i="10"/>
  <c r="Q58" i="10"/>
  <c r="R57" i="10"/>
  <c r="S57" i="10" s="1"/>
  <c r="Q57" i="10"/>
  <c r="R56" i="10"/>
  <c r="Q56" i="10"/>
  <c r="R55" i="10"/>
  <c r="Q55" i="10"/>
  <c r="R54" i="10"/>
  <c r="Q54" i="10"/>
  <c r="R53" i="10"/>
  <c r="S53" i="10" s="1"/>
  <c r="Q53" i="10"/>
  <c r="R52" i="10"/>
  <c r="Q52" i="10"/>
  <c r="R51" i="10"/>
  <c r="Q51" i="10"/>
  <c r="R50" i="10"/>
  <c r="Q50" i="10"/>
  <c r="R49" i="10"/>
  <c r="S49" i="10" s="1"/>
  <c r="Q49" i="10"/>
  <c r="R48" i="10"/>
  <c r="Q48" i="10"/>
  <c r="R47" i="10"/>
  <c r="Q47" i="10"/>
  <c r="R43" i="10"/>
  <c r="Q43" i="10"/>
  <c r="R42" i="10"/>
  <c r="S42" i="10" s="1"/>
  <c r="Q42" i="10"/>
  <c r="R41" i="10"/>
  <c r="Q41" i="10"/>
  <c r="R40" i="10"/>
  <c r="Q40" i="10"/>
  <c r="R39" i="10"/>
  <c r="Q39" i="10"/>
  <c r="R38" i="10"/>
  <c r="S38" i="10" s="1"/>
  <c r="Q38" i="10"/>
  <c r="R37" i="10"/>
  <c r="Q37" i="10"/>
  <c r="R36" i="10"/>
  <c r="Q36" i="10"/>
  <c r="R35" i="10"/>
  <c r="Q35" i="10"/>
  <c r="R34" i="10"/>
  <c r="S34" i="10" s="1"/>
  <c r="Q34" i="10"/>
  <c r="R33" i="10"/>
  <c r="Q33" i="10"/>
  <c r="R29" i="10"/>
  <c r="Q29" i="10"/>
  <c r="R28" i="10"/>
  <c r="Q28" i="10"/>
  <c r="R27" i="10"/>
  <c r="S27" i="10" s="1"/>
  <c r="Q27" i="10"/>
  <c r="R26" i="10"/>
  <c r="Q26" i="10"/>
  <c r="R25" i="10"/>
  <c r="Q25" i="10"/>
  <c r="R24" i="10"/>
  <c r="Q24" i="10"/>
  <c r="R23" i="10"/>
  <c r="S23" i="10" s="1"/>
  <c r="Q23" i="10"/>
  <c r="R22" i="10"/>
  <c r="Q22" i="10"/>
  <c r="R21" i="10"/>
  <c r="Q21" i="10"/>
  <c r="R20" i="10"/>
  <c r="Q20" i="10"/>
  <c r="R19" i="10"/>
  <c r="S19" i="10" s="1"/>
  <c r="Q19" i="10"/>
  <c r="R18" i="10"/>
  <c r="Q18" i="10"/>
  <c r="R17" i="10"/>
  <c r="Q17" i="10"/>
  <c r="R16" i="10"/>
  <c r="Q16" i="10"/>
  <c r="R15" i="10"/>
  <c r="S15" i="10" s="1"/>
  <c r="Q15" i="10"/>
  <c r="R14" i="10"/>
  <c r="Q14" i="10"/>
  <c r="R13" i="10"/>
  <c r="Q13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R46" i="10"/>
  <c r="Q46" i="10"/>
  <c r="P43" i="10"/>
  <c r="P42" i="10"/>
  <c r="P41" i="10"/>
  <c r="P40" i="10"/>
  <c r="P39" i="10"/>
  <c r="P38" i="10"/>
  <c r="P37" i="10"/>
  <c r="P36" i="10"/>
  <c r="P35" i="10"/>
  <c r="P34" i="10"/>
  <c r="P33" i="10"/>
  <c r="R32" i="10"/>
  <c r="Q32" i="10"/>
  <c r="P29" i="10"/>
  <c r="P28" i="10"/>
  <c r="P27" i="10"/>
  <c r="P26" i="10"/>
  <c r="P25" i="10"/>
  <c r="P24" i="10"/>
  <c r="P23" i="10"/>
  <c r="P22" i="10"/>
  <c r="P21" i="10"/>
  <c r="P20" i="10"/>
  <c r="P18" i="10"/>
  <c r="P17" i="10"/>
  <c r="P16" i="10"/>
  <c r="P15" i="10"/>
  <c r="P14" i="10"/>
  <c r="P13" i="10"/>
  <c r="R12" i="10"/>
  <c r="Q12" i="10"/>
  <c r="P10" i="10"/>
  <c r="S24" i="10" l="1"/>
  <c r="S35" i="10"/>
  <c r="S43" i="10"/>
  <c r="S54" i="10"/>
  <c r="S25" i="10"/>
  <c r="S36" i="10"/>
  <c r="S47" i="10"/>
  <c r="S55" i="10"/>
  <c r="S63" i="10"/>
  <c r="S26" i="10"/>
  <c r="S41" i="10"/>
  <c r="S52" i="10"/>
  <c r="S56" i="10"/>
  <c r="S64" i="10"/>
  <c r="S20" i="10"/>
  <c r="S28" i="10"/>
  <c r="S39" i="10"/>
  <c r="S50" i="10"/>
  <c r="S62" i="10"/>
  <c r="S21" i="10"/>
  <c r="S29" i="10"/>
  <c r="S51" i="10"/>
  <c r="S59" i="10"/>
  <c r="S33" i="10"/>
  <c r="S37" i="10"/>
  <c r="S48" i="10"/>
  <c r="S60" i="10"/>
  <c r="S13" i="10"/>
  <c r="S14" i="10"/>
  <c r="S18" i="10"/>
  <c r="S22" i="10"/>
  <c r="S58" i="10"/>
  <c r="S17" i="10"/>
  <c r="S40" i="10"/>
  <c r="S16" i="10"/>
  <c r="R46" i="9"/>
  <c r="Q46" i="9"/>
  <c r="R32" i="9"/>
  <c r="Q32" i="9"/>
  <c r="R12" i="9"/>
  <c r="Q12" i="9"/>
  <c r="R65" i="9" l="1"/>
  <c r="P65" i="9"/>
  <c r="R64" i="9"/>
  <c r="P64" i="9"/>
  <c r="R63" i="9"/>
  <c r="P63" i="9"/>
  <c r="R62" i="9"/>
  <c r="P62" i="9"/>
  <c r="R61" i="9"/>
  <c r="P61" i="9"/>
  <c r="R60" i="9"/>
  <c r="P60" i="9"/>
  <c r="R59" i="9"/>
  <c r="P59" i="9"/>
  <c r="R58" i="9"/>
  <c r="P58" i="9"/>
  <c r="R57" i="9"/>
  <c r="P57" i="9"/>
  <c r="R56" i="9"/>
  <c r="P56" i="9"/>
  <c r="R55" i="9"/>
  <c r="P55" i="9"/>
  <c r="R54" i="9"/>
  <c r="P54" i="9"/>
  <c r="R53" i="9"/>
  <c r="P53" i="9"/>
  <c r="R52" i="9"/>
  <c r="P52" i="9"/>
  <c r="R51" i="9"/>
  <c r="P51" i="9"/>
  <c r="R50" i="9"/>
  <c r="P50" i="9"/>
  <c r="R49" i="9"/>
  <c r="P49" i="9"/>
  <c r="R48" i="9"/>
  <c r="P48" i="9"/>
  <c r="R47" i="9"/>
  <c r="P47" i="9"/>
  <c r="R43" i="9"/>
  <c r="P43" i="9"/>
  <c r="R42" i="9"/>
  <c r="P42" i="9"/>
  <c r="R41" i="9"/>
  <c r="P41" i="9"/>
  <c r="R40" i="9"/>
  <c r="P40" i="9"/>
  <c r="R39" i="9"/>
  <c r="P39" i="9"/>
  <c r="R38" i="9"/>
  <c r="P38" i="9"/>
  <c r="R37" i="9"/>
  <c r="P37" i="9"/>
  <c r="R36" i="9"/>
  <c r="P36" i="9"/>
  <c r="R35" i="9"/>
  <c r="P35" i="9"/>
  <c r="R34" i="9"/>
  <c r="P34" i="9"/>
  <c r="R33" i="9"/>
  <c r="P33" i="9"/>
  <c r="R29" i="9"/>
  <c r="P29" i="9"/>
  <c r="R28" i="9"/>
  <c r="P28" i="9"/>
  <c r="R27" i="9"/>
  <c r="P27" i="9"/>
  <c r="R26" i="9"/>
  <c r="P26" i="9"/>
  <c r="R25" i="9"/>
  <c r="P25" i="9"/>
  <c r="R24" i="9"/>
  <c r="P24" i="9"/>
  <c r="R23" i="9"/>
  <c r="P23" i="9"/>
  <c r="R22" i="9"/>
  <c r="P22" i="9"/>
  <c r="R21" i="9"/>
  <c r="P21" i="9"/>
  <c r="R20" i="9"/>
  <c r="P20" i="9"/>
  <c r="R19" i="9"/>
  <c r="R18" i="9"/>
  <c r="P18" i="9"/>
  <c r="R17" i="9"/>
  <c r="P17" i="9"/>
  <c r="R16" i="9"/>
  <c r="P16" i="9"/>
  <c r="R15" i="9"/>
  <c r="P15" i="9"/>
  <c r="R14" i="9"/>
  <c r="P14" i="9"/>
  <c r="R13" i="9"/>
  <c r="P13" i="9"/>
  <c r="P10" i="9"/>
  <c r="S25" i="9" l="1"/>
  <c r="S47" i="9"/>
  <c r="S55" i="9"/>
  <c r="S63" i="9"/>
  <c r="S36" i="9"/>
  <c r="S17" i="9"/>
  <c r="S20" i="9"/>
  <c r="S28" i="9"/>
  <c r="S39" i="9"/>
  <c r="S50" i="9"/>
  <c r="S58" i="9"/>
  <c r="S21" i="9"/>
  <c r="S29" i="9"/>
  <c r="S40" i="9"/>
  <c r="S23" i="9"/>
  <c r="S34" i="9"/>
  <c r="S42" i="9"/>
  <c r="S53" i="9"/>
  <c r="S15" i="9"/>
  <c r="S26" i="9"/>
  <c r="S37" i="9"/>
  <c r="S56" i="9"/>
  <c r="S64" i="9"/>
  <c r="S61" i="9"/>
  <c r="S59" i="9"/>
  <c r="S13" i="9"/>
  <c r="S24" i="9"/>
  <c r="S35" i="9"/>
  <c r="S43" i="9"/>
  <c r="S54" i="9"/>
  <c r="S18" i="9"/>
  <c r="S48" i="9"/>
  <c r="S51" i="9"/>
  <c r="S16" i="9"/>
  <c r="S62" i="9"/>
  <c r="S19" i="9"/>
  <c r="S27" i="9"/>
  <c r="S38" i="9"/>
  <c r="S49" i="9"/>
  <c r="S57" i="9"/>
  <c r="S65" i="9"/>
  <c r="S14" i="9"/>
  <c r="S22" i="9"/>
  <c r="S33" i="9"/>
  <c r="S41" i="9"/>
  <c r="S52" i="9"/>
  <c r="S60" i="9"/>
</calcChain>
</file>

<file path=xl/sharedStrings.xml><?xml version="1.0" encoding="utf-8"?>
<sst xmlns="http://schemas.openxmlformats.org/spreadsheetml/2006/main" count="464" uniqueCount="146">
  <si>
    <t>...NORTHERN CALIFORNIA...</t>
  </si>
  <si>
    <t>Normal</t>
  </si>
  <si>
    <t>Crescent City</t>
  </si>
  <si>
    <t>Eureka</t>
  </si>
  <si>
    <t>Ukiah</t>
  </si>
  <si>
    <t>Redding</t>
  </si>
  <si>
    <t>Santa Rosa</t>
  </si>
  <si>
    <t>San Jose</t>
  </si>
  <si>
    <t>...CENTRAL CALIFORNIA...</t>
  </si>
  <si>
    <t>Stockton</t>
  </si>
  <si>
    <t>Modesto</t>
  </si>
  <si>
    <t>Fresno</t>
  </si>
  <si>
    <t>Bakersfield</t>
  </si>
  <si>
    <t>Salinas</t>
  </si>
  <si>
    <t>Paso Robles</t>
  </si>
  <si>
    <t>Santa Maria</t>
  </si>
  <si>
    <t>...SOUTHERN CALIFORNIA...</t>
  </si>
  <si>
    <t>Sandberg</t>
  </si>
  <si>
    <t>Palmdale</t>
  </si>
  <si>
    <t>Santa Barbara</t>
  </si>
  <si>
    <t>Ontario</t>
  </si>
  <si>
    <t>Riverside</t>
  </si>
  <si>
    <t>Palm Springs</t>
  </si>
  <si>
    <t>Campo</t>
  </si>
  <si>
    <t>MEDFORD OR</t>
  </si>
  <si>
    <t>KLAMATH FALLS OR</t>
  </si>
  <si>
    <t>CRESCENT CITY</t>
  </si>
  <si>
    <t>EUREKA</t>
  </si>
  <si>
    <t>UKIAH</t>
  </si>
  <si>
    <t>MONTAGUE / SISKIYOU</t>
  </si>
  <si>
    <t>ALTURAS</t>
  </si>
  <si>
    <t>MOUNT SHASTA CITY</t>
  </si>
  <si>
    <t>REDDING</t>
  </si>
  <si>
    <t>SACRAMENTO EXEC AIRPORT</t>
  </si>
  <si>
    <t>SACRAMENTO - CSUS</t>
  </si>
  <si>
    <t>SANTA ROSA</t>
  </si>
  <si>
    <t>SAN FRANCISCO</t>
  </si>
  <si>
    <t>SFO INT'L AIRPORT</t>
  </si>
  <si>
    <t>OAKLAND AIRPORT</t>
  </si>
  <si>
    <t>LIVERMORE</t>
  </si>
  <si>
    <t>MOUNTAIN VIEW - MOFFETT</t>
  </si>
  <si>
    <t>SAN JOSE</t>
  </si>
  <si>
    <t>STOCKTON</t>
  </si>
  <si>
    <t>MODESTO</t>
  </si>
  <si>
    <t>MERCED</t>
  </si>
  <si>
    <t>MADERA</t>
  </si>
  <si>
    <t>FRESNO</t>
  </si>
  <si>
    <t>HANFORD</t>
  </si>
  <si>
    <t>BAKERSFIELD</t>
  </si>
  <si>
    <t>BISHOP</t>
  </si>
  <si>
    <t>SALINAS</t>
  </si>
  <si>
    <t>PASO ROBLES</t>
  </si>
  <si>
    <t>SANTA MARIA</t>
  </si>
  <si>
    <t>SANDBERG</t>
  </si>
  <si>
    <t>PALMDALE</t>
  </si>
  <si>
    <t>LANCASTER</t>
  </si>
  <si>
    <t>SANTA BARBARA</t>
  </si>
  <si>
    <t>CAMARILLO</t>
  </si>
  <si>
    <t>BURBANK - BOB HOPE</t>
  </si>
  <si>
    <t>LAX INT'L AIRPORT</t>
  </si>
  <si>
    <t>LOS ANGELES / USC</t>
  </si>
  <si>
    <t>LONG BEACH</t>
  </si>
  <si>
    <t>FULLERTON</t>
  </si>
  <si>
    <t>IRVINE - JOHN WAYNE</t>
  </si>
  <si>
    <t>OCEANSIDE</t>
  </si>
  <si>
    <t>RAMONA</t>
  </si>
  <si>
    <t>SAN DIEGO - LINDBERGH</t>
  </si>
  <si>
    <t>ONTARIO</t>
  </si>
  <si>
    <t>RIVERSIDE</t>
  </si>
  <si>
    <t>PALM SPRINGS</t>
  </si>
  <si>
    <t>THERMAL</t>
  </si>
  <si>
    <t>CAMPO</t>
  </si>
  <si>
    <t>PON</t>
  </si>
  <si>
    <t>Jul 1 to Sep 30</t>
  </si>
  <si>
    <t>M</t>
  </si>
  <si>
    <t>SINCE</t>
  </si>
  <si>
    <t>OCT 01-</t>
  </si>
  <si>
    <t>MIDNITE</t>
  </si>
  <si>
    <t>TOTAL</t>
  </si>
  <si>
    <t>NORMAL</t>
  </si>
  <si>
    <t>Alturas</t>
  </si>
  <si>
    <t>Mount Shasta City</t>
  </si>
  <si>
    <t>Oakland Airport</t>
  </si>
  <si>
    <t>Livermore</t>
  </si>
  <si>
    <t>Mountain View - Moffett</t>
  </si>
  <si>
    <t/>
  </si>
  <si>
    <t>Merced</t>
  </si>
  <si>
    <t>Madera</t>
  </si>
  <si>
    <t>Hanford</t>
  </si>
  <si>
    <t>Bishop</t>
  </si>
  <si>
    <t>Lancaster</t>
  </si>
  <si>
    <t>Camarillo</t>
  </si>
  <si>
    <t>Burbank - Bob Hope</t>
  </si>
  <si>
    <t>Long Beach</t>
  </si>
  <si>
    <t>Fullerton</t>
  </si>
  <si>
    <t>Irvine - John Wayne</t>
  </si>
  <si>
    <t>Oceanside</t>
  </si>
  <si>
    <t>Ramona</t>
  </si>
  <si>
    <t>San Diego - Lindbergh</t>
  </si>
  <si>
    <t>Thermal</t>
  </si>
  <si>
    <t>Montague/Siskiyou</t>
  </si>
  <si>
    <t>San Francisco Downtown</t>
  </si>
  <si>
    <t>SFO Airport</t>
  </si>
  <si>
    <t>LAX Airport</t>
  </si>
  <si>
    <t>Los Angeles Downtown</t>
  </si>
  <si>
    <t>Sacramento Exec AP</t>
  </si>
  <si>
    <t>Sacramento - CSUS</t>
  </si>
  <si>
    <t>Jul 1 to</t>
  </si>
  <si>
    <t>% Normal to date</t>
  </si>
  <si>
    <t>CLIMATE STATION</t>
  </si>
  <si>
    <t>-------------------------</t>
  </si>
  <si>
    <t>-------</t>
  </si>
  <si>
    <t>-----</t>
  </si>
  <si>
    <t>BARSTOW - DAGGETT</t>
  </si>
  <si>
    <t>NEEDLES</t>
  </si>
  <si>
    <t>Normal to</t>
  </si>
  <si>
    <t>http://www.cnrfc.noaa.gov/awipsProducts/RNOWRKCLI.php</t>
  </si>
  <si>
    <t>1. Download file (link above)</t>
  </si>
  <si>
    <t>2. "Copy" from "DATA REFERENCE" to end of "CAMPO" row</t>
  </si>
  <si>
    <t>4. Click "DATA" on Excel toolbar</t>
  </si>
  <si>
    <t>5. Click "Text to Columns"</t>
  </si>
  <si>
    <t>6. Click "Finish"</t>
  </si>
  <si>
    <t xml:space="preserve">Precip Data Ending 4pm on </t>
  </si>
  <si>
    <t>BLUE CANYON AIRPORT*</t>
  </si>
  <si>
    <t>TION ENDI</t>
  </si>
  <si>
    <t>PM P</t>
  </si>
  <si>
    <t>3. "Paste" at cell E2</t>
  </si>
  <si>
    <t>Daily Total</t>
  </si>
  <si>
    <t>...Northern California</t>
  </si>
  <si>
    <t>Since 12am</t>
  </si>
  <si>
    <t>BLUE CANYON</t>
  </si>
  <si>
    <t>Blue Canyon</t>
  </si>
  <si>
    <t>...Central California...</t>
  </si>
  <si>
    <t>...Southern California...</t>
  </si>
  <si>
    <r>
      <rPr>
        <b/>
        <sz val="16"/>
        <color rgb="FF0066FF"/>
        <rFont val="Calibri"/>
        <family val="2"/>
      </rPr>
      <t xml:space="preserve">CALIFORNIA RAINFALL SEASON </t>
    </r>
    <r>
      <rPr>
        <b/>
        <sz val="14"/>
        <color rgb="FF0066FF"/>
        <rFont val="Calibri"/>
        <family val="2"/>
      </rPr>
      <t xml:space="preserve">
TOTALS 
NORMALS TO DATE
PERCENTAGE OF NORMAL TO DATE</t>
    </r>
  </si>
  <si>
    <t>DATA REPRESENT PRECIPITA</t>
  </si>
  <si>
    <t>NG AT 500</t>
  </si>
  <si>
    <t>Oct 1 to Jun 30</t>
  </si>
  <si>
    <t>T</t>
  </si>
  <si>
    <t>DT ON 09/</t>
  </si>
  <si>
    <t>13/20</t>
  </si>
  <si>
    <t>Barstow</t>
  </si>
  <si>
    <t>Needles</t>
  </si>
  <si>
    <t>Barstow-Daggett</t>
  </si>
  <si>
    <t>DT ON 10/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</si>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</sst>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 Unicode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66FF"/>
      <name val="Calibri"/>
      <family val="2"/>
    </font>
    <font>
      <b/>
      <sz val="16"/>
      <color rgb="FF0066FF"/>
      <name val="Calibri"/>
      <family val="2"/>
    </font>
    <font>
      <b/>
      <sz val="14"/>
      <color rgb="FFFF99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" fontId="0" fillId="0" borderId="0" xfId="0" applyNumberFormat="1"/>
    <xf numFmtId="2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7" fontId="0" fillId="0" borderId="0" xfId="0" applyNumberFormat="1"/>
    <xf numFmtId="2" fontId="4" fillId="0" borderId="2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0" xfId="1"/>
    <xf numFmtId="0" fontId="5" fillId="0" borderId="4" xfId="0" applyFont="1" applyBorder="1" applyAlignment="1">
      <alignment horizontal="center"/>
    </xf>
    <xf numFmtId="0" fontId="10" fillId="0" borderId="0" xfId="0" applyFont="1" applyAlignment="1">
      <alignment vertical="center"/>
    </xf>
    <xf numFmtId="16" fontId="5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/>
    </xf>
    <xf numFmtId="0" fontId="0" fillId="0" borderId="0" xfId="0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rfc.noaa.gov/awipsProducts/RNOWRKCLI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nrfc.noaa.gov/awipsProducts/RNOWRKCLI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>
      <selection activeCell="D73" sqref="D73"/>
    </sheetView>
  </sheetViews>
  <sheetFormatPr defaultRowHeight="15.75" x14ac:dyDescent="0.25"/>
  <cols>
    <col min="1" max="1" width="28.140625" customWidth="1"/>
    <col min="2" max="2" width="13.42578125" style="5" customWidth="1"/>
    <col min="3" max="3" width="13.7109375" style="5" customWidth="1"/>
    <col min="5" max="5" width="12.85546875" customWidth="1"/>
    <col min="15" max="15" width="27.140625" style="7" customWidth="1"/>
    <col min="16" max="16" width="13" style="7" customWidth="1"/>
    <col min="17" max="17" width="11" style="8" customWidth="1"/>
    <col min="18" max="18" width="10.42578125" style="8" customWidth="1"/>
    <col min="19" max="19" width="9.140625" style="8"/>
  </cols>
  <sheetData>
    <row r="1" spans="1:19" ht="18.75" customHeight="1" x14ac:dyDescent="0.25">
      <c r="A1" s="13" t="s">
        <v>116</v>
      </c>
      <c r="E1" s="2" t="s">
        <v>135</v>
      </c>
      <c r="F1" t="s">
        <v>124</v>
      </c>
      <c r="G1" t="s">
        <v>136</v>
      </c>
      <c r="H1" t="s">
        <v>125</v>
      </c>
      <c r="I1" t="s">
        <v>139</v>
      </c>
      <c r="J1" s="10" t="s">
        <v>140</v>
      </c>
      <c r="K1">
        <v>16</v>
      </c>
    </row>
    <row r="2" spans="1:19" x14ac:dyDescent="0.25">
      <c r="A2" t="s">
        <v>117</v>
      </c>
      <c r="E2" s="1"/>
      <c r="J2" s="3"/>
    </row>
    <row r="3" spans="1:19" ht="15.75" customHeight="1" x14ac:dyDescent="0.25">
      <c r="A3" t="s">
        <v>118</v>
      </c>
      <c r="E3" s="1"/>
    </row>
    <row r="4" spans="1:19" x14ac:dyDescent="0.25">
      <c r="A4" t="s">
        <v>126</v>
      </c>
      <c r="E4" s="2"/>
      <c r="F4" t="s">
        <v>75</v>
      </c>
      <c r="G4" s="3" t="s">
        <v>76</v>
      </c>
      <c r="I4" t="s">
        <v>76</v>
      </c>
      <c r="J4" s="3"/>
      <c r="K4" t="s">
        <v>76</v>
      </c>
      <c r="L4" t="s">
        <v>76</v>
      </c>
    </row>
    <row r="5" spans="1:19" x14ac:dyDescent="0.25">
      <c r="A5" t="s">
        <v>119</v>
      </c>
      <c r="E5" s="2"/>
      <c r="F5" t="s">
        <v>77</v>
      </c>
      <c r="G5" s="3">
        <v>42626</v>
      </c>
      <c r="I5" s="3">
        <v>42626</v>
      </c>
      <c r="K5" s="3">
        <v>42626</v>
      </c>
      <c r="L5" s="3">
        <v>42643</v>
      </c>
    </row>
    <row r="6" spans="1:19" ht="15.75" hidden="1" customHeight="1" x14ac:dyDescent="0.25">
      <c r="A6" t="s">
        <v>120</v>
      </c>
      <c r="E6" s="2" t="s">
        <v>109</v>
      </c>
      <c r="F6" t="s">
        <v>78</v>
      </c>
      <c r="G6" s="3">
        <v>2016</v>
      </c>
      <c r="H6" t="s">
        <v>72</v>
      </c>
      <c r="I6" s="3">
        <v>2015</v>
      </c>
      <c r="J6" t="s">
        <v>72</v>
      </c>
      <c r="K6" s="3" t="s">
        <v>79</v>
      </c>
      <c r="L6" s="3" t="s">
        <v>79</v>
      </c>
    </row>
    <row r="7" spans="1:19" ht="83.25" customHeight="1" x14ac:dyDescent="0.25">
      <c r="A7" t="s">
        <v>121</v>
      </c>
      <c r="E7" s="2" t="s">
        <v>110</v>
      </c>
      <c r="F7" t="s">
        <v>111</v>
      </c>
      <c r="G7" t="s">
        <v>111</v>
      </c>
      <c r="H7" t="s">
        <v>112</v>
      </c>
      <c r="I7" t="s">
        <v>111</v>
      </c>
      <c r="J7" t="s">
        <v>112</v>
      </c>
      <c r="K7" t="s">
        <v>111</v>
      </c>
      <c r="L7" t="s">
        <v>111</v>
      </c>
    </row>
    <row r="8" spans="1:19" x14ac:dyDescent="0.25">
      <c r="B8" s="6">
        <v>2015</v>
      </c>
      <c r="E8" s="1"/>
      <c r="G8" s="3"/>
      <c r="I8" s="3"/>
      <c r="K8" s="3"/>
      <c r="L8" s="3"/>
    </row>
    <row r="9" spans="1:19" ht="87.75" customHeight="1" x14ac:dyDescent="0.25">
      <c r="A9" s="2" t="s">
        <v>0</v>
      </c>
      <c r="B9" s="5" t="s">
        <v>137</v>
      </c>
      <c r="C9" s="5" t="s">
        <v>1</v>
      </c>
      <c r="E9" s="2" t="s">
        <v>0</v>
      </c>
      <c r="O9" s="24" t="s">
        <v>134</v>
      </c>
      <c r="P9" s="24"/>
      <c r="Q9" s="25"/>
      <c r="R9" s="25"/>
      <c r="S9" s="25"/>
    </row>
    <row r="10" spans="1:19" ht="15" x14ac:dyDescent="0.25">
      <c r="A10" s="1"/>
      <c r="E10" s="1"/>
      <c r="O10" s="12" t="s">
        <v>122</v>
      </c>
      <c r="P10" s="26">
        <f>$G$5</f>
        <v>42626</v>
      </c>
      <c r="Q10" s="27"/>
      <c r="R10" s="27"/>
      <c r="S10" s="27"/>
    </row>
    <row r="11" spans="1:19" x14ac:dyDescent="0.25">
      <c r="A11" s="2" t="s">
        <v>24</v>
      </c>
      <c r="B11" s="5">
        <v>19.32</v>
      </c>
      <c r="C11" s="5">
        <v>17.11</v>
      </c>
      <c r="E11" s="2" t="s">
        <v>24</v>
      </c>
      <c r="F11">
        <v>0</v>
      </c>
      <c r="G11">
        <v>19.77</v>
      </c>
      <c r="H11">
        <v>110</v>
      </c>
      <c r="I11">
        <v>14.43</v>
      </c>
      <c r="J11">
        <v>80</v>
      </c>
      <c r="K11">
        <v>17.989999999999998</v>
      </c>
      <c r="L11">
        <v>18.350000000000001</v>
      </c>
      <c r="P11" s="14" t="s">
        <v>127</v>
      </c>
      <c r="Q11" s="14" t="s">
        <v>107</v>
      </c>
      <c r="R11" s="14" t="s">
        <v>115</v>
      </c>
      <c r="S11" s="28" t="s">
        <v>108</v>
      </c>
    </row>
    <row r="12" spans="1:19" x14ac:dyDescent="0.25">
      <c r="A12" s="2" t="s">
        <v>25</v>
      </c>
      <c r="B12" s="5">
        <v>11.22</v>
      </c>
      <c r="C12" s="5">
        <v>13.55</v>
      </c>
      <c r="E12" s="2" t="s">
        <v>25</v>
      </c>
      <c r="F12">
        <v>0</v>
      </c>
      <c r="G12">
        <v>11.64</v>
      </c>
      <c r="H12">
        <v>79</v>
      </c>
      <c r="I12">
        <v>12.82</v>
      </c>
      <c r="J12">
        <v>87</v>
      </c>
      <c r="K12">
        <v>14.68</v>
      </c>
      <c r="L12">
        <v>14.96</v>
      </c>
      <c r="O12" s="15" t="s">
        <v>128</v>
      </c>
      <c r="P12" s="19" t="s">
        <v>129</v>
      </c>
      <c r="Q12" s="16">
        <f>$G$5</f>
        <v>42626</v>
      </c>
      <c r="R12" s="16">
        <f>$G$5</f>
        <v>42626</v>
      </c>
      <c r="S12" s="28"/>
    </row>
    <row r="13" spans="1:19" x14ac:dyDescent="0.25">
      <c r="A13" s="2" t="s">
        <v>26</v>
      </c>
      <c r="B13" s="5">
        <v>66.430000000000007</v>
      </c>
      <c r="C13" s="5">
        <v>62.21</v>
      </c>
      <c r="E13" s="2" t="s">
        <v>26</v>
      </c>
      <c r="F13">
        <v>0</v>
      </c>
      <c r="G13">
        <v>67.459999999999994</v>
      </c>
      <c r="H13">
        <v>106</v>
      </c>
      <c r="I13">
        <v>42.97</v>
      </c>
      <c r="J13">
        <v>68</v>
      </c>
      <c r="K13">
        <v>63.4</v>
      </c>
      <c r="L13">
        <v>64.03</v>
      </c>
      <c r="O13" s="17" t="s">
        <v>2</v>
      </c>
      <c r="P13" s="11">
        <f t="shared" ref="P13:P23" si="0">F13</f>
        <v>0</v>
      </c>
      <c r="Q13" s="4">
        <f>G13-B13</f>
        <v>1.0299999999999869</v>
      </c>
      <c r="R13" s="4">
        <f>K13-C13</f>
        <v>1.1899999999999977</v>
      </c>
      <c r="S13" s="18">
        <f>IF(R13=0,0,Q13/R13)</f>
        <v>0.86554621848738567</v>
      </c>
    </row>
    <row r="14" spans="1:19" x14ac:dyDescent="0.25">
      <c r="A14" s="2" t="s">
        <v>27</v>
      </c>
      <c r="B14" s="5">
        <v>47.49</v>
      </c>
      <c r="C14" s="5">
        <v>39.26</v>
      </c>
      <c r="E14" s="2" t="s">
        <v>27</v>
      </c>
      <c r="F14">
        <v>0</v>
      </c>
      <c r="G14">
        <v>48.07</v>
      </c>
      <c r="H14">
        <v>120</v>
      </c>
      <c r="I14">
        <v>31.25</v>
      </c>
      <c r="J14">
        <v>78</v>
      </c>
      <c r="K14">
        <v>39.950000000000003</v>
      </c>
      <c r="L14">
        <v>40.33</v>
      </c>
      <c r="O14" s="17" t="s">
        <v>3</v>
      </c>
      <c r="P14" s="11">
        <f t="shared" si="0"/>
        <v>0</v>
      </c>
      <c r="Q14" s="4">
        <f t="shared" ref="Q14:Q29" si="1">G14-B14</f>
        <v>0.57999999999999829</v>
      </c>
      <c r="R14" s="4">
        <f t="shared" ref="R14:R29" si="2">K14-C14</f>
        <v>0.69000000000000483</v>
      </c>
      <c r="S14" s="18">
        <f t="shared" ref="S14:S29" si="3">IF(R14=0,0,Q14/R14)</f>
        <v>0.84057971014491917</v>
      </c>
    </row>
    <row r="15" spans="1:19" x14ac:dyDescent="0.25">
      <c r="A15" s="2" t="s">
        <v>28</v>
      </c>
      <c r="B15" s="5">
        <v>36.520000000000003</v>
      </c>
      <c r="C15" s="5">
        <v>36.76</v>
      </c>
      <c r="E15" s="2" t="s">
        <v>28</v>
      </c>
      <c r="F15">
        <v>0</v>
      </c>
      <c r="G15">
        <v>36.520000000000003</v>
      </c>
      <c r="H15">
        <v>99</v>
      </c>
      <c r="I15">
        <v>26.01</v>
      </c>
      <c r="J15">
        <v>70</v>
      </c>
      <c r="K15">
        <v>37.06</v>
      </c>
      <c r="L15">
        <v>37.35</v>
      </c>
      <c r="O15" s="17" t="s">
        <v>4</v>
      </c>
      <c r="P15" s="11">
        <f t="shared" si="0"/>
        <v>0</v>
      </c>
      <c r="Q15" s="4">
        <f t="shared" si="1"/>
        <v>0</v>
      </c>
      <c r="R15" s="4">
        <f t="shared" si="2"/>
        <v>0.30000000000000426</v>
      </c>
      <c r="S15" s="18">
        <f t="shared" si="3"/>
        <v>0</v>
      </c>
    </row>
    <row r="16" spans="1:19" x14ac:dyDescent="0.25">
      <c r="A16" s="2" t="s">
        <v>29</v>
      </c>
      <c r="B16" s="5">
        <v>15.07</v>
      </c>
      <c r="C16" s="5">
        <v>17.05</v>
      </c>
      <c r="E16" s="2" t="s">
        <v>29</v>
      </c>
      <c r="F16">
        <v>0</v>
      </c>
      <c r="G16">
        <v>15.14</v>
      </c>
      <c r="H16">
        <v>84</v>
      </c>
      <c r="I16">
        <v>13.13</v>
      </c>
      <c r="J16">
        <v>73</v>
      </c>
      <c r="K16">
        <v>17.96</v>
      </c>
      <c r="L16">
        <v>18.47</v>
      </c>
      <c r="O16" s="17" t="s">
        <v>100</v>
      </c>
      <c r="P16" s="11">
        <f t="shared" si="0"/>
        <v>0</v>
      </c>
      <c r="Q16" s="4">
        <f t="shared" si="1"/>
        <v>7.0000000000000284E-2</v>
      </c>
      <c r="R16" s="4">
        <f t="shared" si="2"/>
        <v>0.91000000000000014</v>
      </c>
      <c r="S16" s="18">
        <f t="shared" si="3"/>
        <v>7.6923076923077219E-2</v>
      </c>
    </row>
    <row r="17" spans="1:19" x14ac:dyDescent="0.25">
      <c r="A17" s="2" t="s">
        <v>30</v>
      </c>
      <c r="B17" s="5">
        <v>13.37</v>
      </c>
      <c r="C17" s="5">
        <v>12.96</v>
      </c>
      <c r="E17" s="2" t="s">
        <v>30</v>
      </c>
      <c r="F17">
        <v>0</v>
      </c>
      <c r="G17">
        <v>13.45</v>
      </c>
      <c r="H17">
        <v>97</v>
      </c>
      <c r="I17">
        <v>11.54</v>
      </c>
      <c r="J17">
        <v>83</v>
      </c>
      <c r="K17">
        <v>13.84</v>
      </c>
      <c r="L17">
        <v>14.17</v>
      </c>
      <c r="O17" s="17" t="s">
        <v>80</v>
      </c>
      <c r="P17" s="11">
        <f t="shared" si="0"/>
        <v>0</v>
      </c>
      <c r="Q17" s="4">
        <f t="shared" si="1"/>
        <v>8.0000000000000071E-2</v>
      </c>
      <c r="R17" s="4">
        <f t="shared" si="2"/>
        <v>0.87999999999999901</v>
      </c>
      <c r="S17" s="18">
        <f t="shared" si="3"/>
        <v>9.0909090909091092E-2</v>
      </c>
    </row>
    <row r="18" spans="1:19" x14ac:dyDescent="0.25">
      <c r="A18" s="2" t="s">
        <v>31</v>
      </c>
      <c r="B18" s="5">
        <v>42.31</v>
      </c>
      <c r="C18" s="5">
        <v>41.83</v>
      </c>
      <c r="E18" s="2" t="s">
        <v>31</v>
      </c>
      <c r="F18">
        <v>0</v>
      </c>
      <c r="G18">
        <v>42.31</v>
      </c>
      <c r="H18">
        <v>99</v>
      </c>
      <c r="I18">
        <v>36.46</v>
      </c>
      <c r="J18">
        <v>85</v>
      </c>
      <c r="K18">
        <v>42.79</v>
      </c>
      <c r="L18">
        <v>43.21</v>
      </c>
      <c r="O18" s="17" t="s">
        <v>81</v>
      </c>
      <c r="P18" s="11">
        <f t="shared" si="0"/>
        <v>0</v>
      </c>
      <c r="Q18" s="4">
        <f t="shared" si="1"/>
        <v>0</v>
      </c>
      <c r="R18" s="4">
        <f t="shared" si="2"/>
        <v>0.96000000000000085</v>
      </c>
      <c r="S18" s="18">
        <f t="shared" si="3"/>
        <v>0</v>
      </c>
    </row>
    <row r="19" spans="1:19" x14ac:dyDescent="0.25">
      <c r="A19" s="2" t="s">
        <v>32</v>
      </c>
      <c r="B19" s="5">
        <v>40.49</v>
      </c>
      <c r="C19" s="5">
        <v>33.71</v>
      </c>
      <c r="E19" s="2" t="s">
        <v>32</v>
      </c>
      <c r="F19">
        <v>0</v>
      </c>
      <c r="G19">
        <v>40.49</v>
      </c>
      <c r="H19">
        <v>118</v>
      </c>
      <c r="I19">
        <v>23.08</v>
      </c>
      <c r="J19">
        <v>67</v>
      </c>
      <c r="K19">
        <v>34.22</v>
      </c>
      <c r="L19">
        <v>34.619999999999997</v>
      </c>
      <c r="O19" s="17" t="s">
        <v>5</v>
      </c>
      <c r="P19" s="11">
        <v>0</v>
      </c>
      <c r="Q19" s="4">
        <f t="shared" si="1"/>
        <v>0</v>
      </c>
      <c r="R19" s="4">
        <f t="shared" si="2"/>
        <v>0.50999999999999801</v>
      </c>
      <c r="S19" s="18">
        <f t="shared" si="3"/>
        <v>0</v>
      </c>
    </row>
    <row r="20" spans="1:19" x14ac:dyDescent="0.25">
      <c r="A20" s="2" t="s">
        <v>33</v>
      </c>
      <c r="B20" s="5">
        <v>16.190000000000001</v>
      </c>
      <c r="C20" s="5">
        <v>18.18</v>
      </c>
      <c r="E20" s="2" t="s">
        <v>33</v>
      </c>
      <c r="F20">
        <v>0</v>
      </c>
      <c r="G20">
        <v>16.190000000000001</v>
      </c>
      <c r="H20">
        <v>88</v>
      </c>
      <c r="I20">
        <v>15.41</v>
      </c>
      <c r="J20">
        <v>84</v>
      </c>
      <c r="K20">
        <v>18.32</v>
      </c>
      <c r="L20">
        <v>18.52</v>
      </c>
      <c r="O20" s="17" t="s">
        <v>105</v>
      </c>
      <c r="P20" s="11">
        <f t="shared" si="0"/>
        <v>0</v>
      </c>
      <c r="Q20" s="4">
        <f t="shared" si="1"/>
        <v>0</v>
      </c>
      <c r="R20" s="4">
        <f t="shared" si="2"/>
        <v>0.14000000000000057</v>
      </c>
      <c r="S20" s="18">
        <f t="shared" si="3"/>
        <v>0</v>
      </c>
    </row>
    <row r="21" spans="1:19" x14ac:dyDescent="0.25">
      <c r="A21" s="2" t="s">
        <v>34</v>
      </c>
      <c r="B21" s="5">
        <v>16.97</v>
      </c>
      <c r="C21" s="5">
        <v>19.89</v>
      </c>
      <c r="E21" s="2" t="s">
        <v>34</v>
      </c>
      <c r="F21">
        <v>0</v>
      </c>
      <c r="G21">
        <v>16.97</v>
      </c>
      <c r="H21">
        <v>85</v>
      </c>
      <c r="I21" t="s">
        <v>74</v>
      </c>
      <c r="J21" t="s">
        <v>74</v>
      </c>
      <c r="K21">
        <v>20.02</v>
      </c>
      <c r="L21">
        <v>20.27</v>
      </c>
      <c r="O21" s="17" t="s">
        <v>106</v>
      </c>
      <c r="P21" s="11">
        <f t="shared" si="0"/>
        <v>0</v>
      </c>
      <c r="Q21" s="4">
        <f t="shared" si="1"/>
        <v>0</v>
      </c>
      <c r="R21" s="4">
        <f t="shared" si="2"/>
        <v>0.12999999999999901</v>
      </c>
      <c r="S21" s="18">
        <f t="shared" si="3"/>
        <v>0</v>
      </c>
    </row>
    <row r="22" spans="1:19" x14ac:dyDescent="0.25">
      <c r="A22" s="20" t="s">
        <v>130</v>
      </c>
      <c r="B22" s="21">
        <v>68.489999999999995</v>
      </c>
      <c r="C22" s="21">
        <v>63.22</v>
      </c>
      <c r="D22" s="22"/>
      <c r="E22" s="2" t="s">
        <v>123</v>
      </c>
      <c r="F22" s="22" t="s">
        <v>138</v>
      </c>
      <c r="G22" s="22">
        <v>68.489999999999995</v>
      </c>
      <c r="H22" s="22">
        <v>107</v>
      </c>
      <c r="I22" s="22">
        <v>35.18</v>
      </c>
      <c r="J22" s="22">
        <v>55</v>
      </c>
      <c r="K22" s="22">
        <v>63.84</v>
      </c>
      <c r="L22" s="22">
        <v>64.62</v>
      </c>
      <c r="O22" s="17" t="s">
        <v>131</v>
      </c>
      <c r="P22" s="11" t="str">
        <f t="shared" si="0"/>
        <v>T</v>
      </c>
      <c r="Q22" s="4">
        <f t="shared" si="1"/>
        <v>0</v>
      </c>
      <c r="R22" s="4">
        <f t="shared" si="2"/>
        <v>0.62000000000000455</v>
      </c>
      <c r="S22" s="18">
        <f t="shared" si="3"/>
        <v>0</v>
      </c>
    </row>
    <row r="23" spans="1:19" ht="15.75" customHeight="1" x14ac:dyDescent="0.25">
      <c r="A23" s="2" t="s">
        <v>35</v>
      </c>
      <c r="B23" s="5">
        <v>32.14</v>
      </c>
      <c r="C23" s="5">
        <v>35.840000000000003</v>
      </c>
      <c r="E23" s="2" t="s">
        <v>35</v>
      </c>
      <c r="F23">
        <v>0</v>
      </c>
      <c r="G23">
        <v>32.14</v>
      </c>
      <c r="H23">
        <v>89</v>
      </c>
      <c r="I23">
        <v>24.59</v>
      </c>
      <c r="J23">
        <v>68</v>
      </c>
      <c r="K23">
        <v>36.020000000000003</v>
      </c>
      <c r="L23">
        <v>36.28</v>
      </c>
      <c r="O23" s="17" t="s">
        <v>6</v>
      </c>
      <c r="P23" s="11">
        <f t="shared" si="0"/>
        <v>0</v>
      </c>
      <c r="Q23" s="4">
        <f t="shared" si="1"/>
        <v>0</v>
      </c>
      <c r="R23" s="4">
        <f t="shared" si="2"/>
        <v>0.17999999999999972</v>
      </c>
      <c r="S23" s="18">
        <f t="shared" si="3"/>
        <v>0</v>
      </c>
    </row>
    <row r="24" spans="1:19" x14ac:dyDescent="0.25">
      <c r="A24" s="2" t="s">
        <v>36</v>
      </c>
      <c r="B24" s="5">
        <v>23.06</v>
      </c>
      <c r="C24" s="5">
        <v>23.38</v>
      </c>
      <c r="E24" s="2" t="s">
        <v>36</v>
      </c>
      <c r="F24">
        <v>0</v>
      </c>
      <c r="G24">
        <v>23.1</v>
      </c>
      <c r="H24">
        <v>98</v>
      </c>
      <c r="I24">
        <v>17.66</v>
      </c>
      <c r="J24">
        <v>75</v>
      </c>
      <c r="K24">
        <v>23.49</v>
      </c>
      <c r="L24">
        <v>23.65</v>
      </c>
      <c r="O24" s="17" t="s">
        <v>101</v>
      </c>
      <c r="P24" s="11">
        <f t="shared" ref="P24:P29" si="4">F23</f>
        <v>0</v>
      </c>
      <c r="Q24" s="4">
        <f t="shared" si="1"/>
        <v>4.00000000000027E-2</v>
      </c>
      <c r="R24" s="4">
        <f t="shared" si="2"/>
        <v>0.10999999999999943</v>
      </c>
      <c r="S24" s="18">
        <f t="shared" si="3"/>
        <v>0.36363636363639007</v>
      </c>
    </row>
    <row r="25" spans="1:19" x14ac:dyDescent="0.25">
      <c r="A25" s="2" t="s">
        <v>37</v>
      </c>
      <c r="B25" s="5">
        <v>17.23</v>
      </c>
      <c r="C25" s="5">
        <v>20.440000000000001</v>
      </c>
      <c r="E25" s="2" t="s">
        <v>37</v>
      </c>
      <c r="F25">
        <v>0</v>
      </c>
      <c r="G25">
        <v>17.23</v>
      </c>
      <c r="H25">
        <v>84</v>
      </c>
      <c r="I25">
        <v>16.59</v>
      </c>
      <c r="J25">
        <v>81</v>
      </c>
      <c r="K25">
        <v>20.52</v>
      </c>
      <c r="L25">
        <v>20.65</v>
      </c>
      <c r="O25" s="17" t="s">
        <v>102</v>
      </c>
      <c r="P25" s="11">
        <f t="shared" si="4"/>
        <v>0</v>
      </c>
      <c r="Q25" s="4">
        <f t="shared" si="1"/>
        <v>0</v>
      </c>
      <c r="R25" s="4">
        <f t="shared" si="2"/>
        <v>7.9999999999998295E-2</v>
      </c>
      <c r="S25" s="18">
        <f t="shared" si="3"/>
        <v>0</v>
      </c>
    </row>
    <row r="26" spans="1:19" x14ac:dyDescent="0.25">
      <c r="A26" s="2" t="s">
        <v>38</v>
      </c>
      <c r="B26" s="5">
        <v>16.559999999999999</v>
      </c>
      <c r="C26" s="5">
        <v>20.53</v>
      </c>
      <c r="E26" s="2" t="s">
        <v>38</v>
      </c>
      <c r="F26">
        <v>0</v>
      </c>
      <c r="G26">
        <v>16.559999999999999</v>
      </c>
      <c r="H26">
        <v>80</v>
      </c>
      <c r="I26">
        <v>14.58</v>
      </c>
      <c r="J26">
        <v>71</v>
      </c>
      <c r="K26">
        <v>20.64</v>
      </c>
      <c r="L26">
        <v>20.81</v>
      </c>
      <c r="O26" s="17" t="s">
        <v>82</v>
      </c>
      <c r="P26" s="11">
        <f t="shared" si="4"/>
        <v>0</v>
      </c>
      <c r="Q26" s="4">
        <f t="shared" si="1"/>
        <v>0</v>
      </c>
      <c r="R26" s="4">
        <f t="shared" si="2"/>
        <v>0.10999999999999943</v>
      </c>
      <c r="S26" s="18">
        <f t="shared" si="3"/>
        <v>0</v>
      </c>
    </row>
    <row r="27" spans="1:19" x14ac:dyDescent="0.25">
      <c r="A27" s="2" t="s">
        <v>39</v>
      </c>
      <c r="B27" s="5">
        <v>15.38</v>
      </c>
      <c r="C27" s="5">
        <v>15.48</v>
      </c>
      <c r="E27" s="2" t="s">
        <v>39</v>
      </c>
      <c r="F27">
        <v>0</v>
      </c>
      <c r="G27">
        <v>15.38</v>
      </c>
      <c r="H27">
        <v>99</v>
      </c>
      <c r="I27">
        <v>13.78</v>
      </c>
      <c r="J27">
        <v>89</v>
      </c>
      <c r="K27">
        <v>15.54</v>
      </c>
      <c r="L27">
        <v>15.71</v>
      </c>
      <c r="O27" s="17" t="s">
        <v>83</v>
      </c>
      <c r="P27" s="11">
        <f t="shared" si="4"/>
        <v>0</v>
      </c>
      <c r="Q27" s="4">
        <f t="shared" si="1"/>
        <v>0</v>
      </c>
      <c r="R27" s="4">
        <f t="shared" si="2"/>
        <v>5.9999999999998721E-2</v>
      </c>
      <c r="S27" s="18">
        <f t="shared" si="3"/>
        <v>0</v>
      </c>
    </row>
    <row r="28" spans="1:19" x14ac:dyDescent="0.25">
      <c r="A28" s="2" t="s">
        <v>40</v>
      </c>
      <c r="B28" s="5">
        <v>13.15</v>
      </c>
      <c r="C28" s="5">
        <v>14.47</v>
      </c>
      <c r="E28" s="2" t="s">
        <v>40</v>
      </c>
      <c r="F28">
        <v>0</v>
      </c>
      <c r="G28">
        <v>13.15</v>
      </c>
      <c r="H28">
        <v>90</v>
      </c>
      <c r="I28">
        <v>14.24</v>
      </c>
      <c r="J28">
        <v>98</v>
      </c>
      <c r="K28">
        <v>14.54</v>
      </c>
      <c r="L28">
        <v>14.68</v>
      </c>
      <c r="O28" s="17" t="s">
        <v>84</v>
      </c>
      <c r="P28" s="11">
        <f t="shared" si="4"/>
        <v>0</v>
      </c>
      <c r="Q28" s="4">
        <f t="shared" si="1"/>
        <v>0</v>
      </c>
      <c r="R28" s="4">
        <f t="shared" si="2"/>
        <v>6.9999999999998508E-2</v>
      </c>
      <c r="S28" s="18">
        <f t="shared" si="3"/>
        <v>0</v>
      </c>
    </row>
    <row r="29" spans="1:19" x14ac:dyDescent="0.25">
      <c r="A29" s="2" t="s">
        <v>41</v>
      </c>
      <c r="B29" s="5">
        <v>14.91</v>
      </c>
      <c r="C29" s="5">
        <v>14.67</v>
      </c>
      <c r="E29" s="2" t="s">
        <v>41</v>
      </c>
      <c r="F29">
        <v>0</v>
      </c>
      <c r="G29">
        <v>14.91</v>
      </c>
      <c r="H29">
        <v>95</v>
      </c>
      <c r="I29">
        <v>13.38</v>
      </c>
      <c r="J29">
        <v>85</v>
      </c>
      <c r="K29">
        <v>15.68</v>
      </c>
      <c r="L29">
        <v>14.9</v>
      </c>
      <c r="O29" s="17" t="s">
        <v>7</v>
      </c>
      <c r="P29" s="11">
        <f t="shared" si="4"/>
        <v>0</v>
      </c>
      <c r="Q29" s="4">
        <f t="shared" si="1"/>
        <v>0</v>
      </c>
      <c r="R29" s="4">
        <f t="shared" si="2"/>
        <v>1.0099999999999998</v>
      </c>
      <c r="S29" s="18">
        <f t="shared" si="3"/>
        <v>0</v>
      </c>
    </row>
    <row r="30" spans="1:19" x14ac:dyDescent="0.25">
      <c r="A30" s="1"/>
      <c r="E30" s="1"/>
      <c r="O30" s="9" t="s">
        <v>85</v>
      </c>
      <c r="P30" s="9"/>
    </row>
    <row r="31" spans="1:19" ht="15.75" customHeight="1" x14ac:dyDescent="0.25">
      <c r="A31" s="2" t="s">
        <v>8</v>
      </c>
      <c r="E31" s="2" t="s">
        <v>8</v>
      </c>
      <c r="P31" s="14" t="s">
        <v>127</v>
      </c>
      <c r="Q31" s="14" t="s">
        <v>107</v>
      </c>
      <c r="R31" s="14" t="s">
        <v>115</v>
      </c>
      <c r="S31" s="28" t="s">
        <v>108</v>
      </c>
    </row>
    <row r="32" spans="1:19" x14ac:dyDescent="0.25">
      <c r="A32" s="1"/>
      <c r="E32" s="1"/>
      <c r="O32" s="15" t="s">
        <v>132</v>
      </c>
      <c r="P32" s="19" t="s">
        <v>129</v>
      </c>
      <c r="Q32" s="16">
        <f t="shared" ref="Q32:R32" si="5">$G$5</f>
        <v>42626</v>
      </c>
      <c r="R32" s="16">
        <f t="shared" si="5"/>
        <v>42626</v>
      </c>
      <c r="S32" s="28"/>
    </row>
    <row r="33" spans="1:19" x14ac:dyDescent="0.25">
      <c r="A33" s="2" t="s">
        <v>42</v>
      </c>
      <c r="B33" s="5">
        <v>16.690000000000001</v>
      </c>
      <c r="C33" s="5">
        <v>13.76</v>
      </c>
      <c r="E33" s="2" t="s">
        <v>42</v>
      </c>
      <c r="F33">
        <v>0</v>
      </c>
      <c r="G33">
        <v>16.690000000000001</v>
      </c>
      <c r="H33">
        <v>121</v>
      </c>
      <c r="I33">
        <v>10.72</v>
      </c>
      <c r="J33">
        <v>77</v>
      </c>
      <c r="K33">
        <v>13.84</v>
      </c>
      <c r="L33">
        <v>14.06</v>
      </c>
      <c r="O33" s="17" t="s">
        <v>9</v>
      </c>
      <c r="P33" s="4">
        <f>F33</f>
        <v>0</v>
      </c>
      <c r="Q33" s="4">
        <f t="shared" ref="Q33:Q43" si="6">G33-B33</f>
        <v>0</v>
      </c>
      <c r="R33" s="4">
        <f t="shared" ref="R33:R43" si="7">K33-C33</f>
        <v>8.0000000000000071E-2</v>
      </c>
      <c r="S33" s="18">
        <f t="shared" ref="S33:S43" si="8">IF(R33=0,0,Q33/R33)</f>
        <v>0</v>
      </c>
    </row>
    <row r="34" spans="1:19" x14ac:dyDescent="0.25">
      <c r="A34" s="2" t="s">
        <v>43</v>
      </c>
      <c r="B34" s="5">
        <v>15.61</v>
      </c>
      <c r="C34" s="5">
        <v>12.83</v>
      </c>
      <c r="E34" s="2" t="s">
        <v>43</v>
      </c>
      <c r="F34">
        <v>0</v>
      </c>
      <c r="G34">
        <v>15.61</v>
      </c>
      <c r="H34">
        <v>121</v>
      </c>
      <c r="I34">
        <v>10.25</v>
      </c>
      <c r="J34">
        <v>79</v>
      </c>
      <c r="K34">
        <v>12.9</v>
      </c>
      <c r="L34">
        <v>13.11</v>
      </c>
      <c r="O34" s="17" t="s">
        <v>10</v>
      </c>
      <c r="P34" s="11">
        <f t="shared" ref="P34:P43" si="9">F33</f>
        <v>0</v>
      </c>
      <c r="Q34" s="4">
        <f t="shared" si="6"/>
        <v>0</v>
      </c>
      <c r="R34" s="4">
        <f t="shared" si="7"/>
        <v>7.0000000000000284E-2</v>
      </c>
      <c r="S34" s="18">
        <f t="shared" si="8"/>
        <v>0</v>
      </c>
    </row>
    <row r="35" spans="1:19" x14ac:dyDescent="0.25">
      <c r="A35" s="2" t="s">
        <v>44</v>
      </c>
      <c r="B35" s="5">
        <v>14.66</v>
      </c>
      <c r="C35" s="5">
        <v>12.19</v>
      </c>
      <c r="E35" s="2" t="s">
        <v>44</v>
      </c>
      <c r="F35">
        <v>0</v>
      </c>
      <c r="G35">
        <v>14.66</v>
      </c>
      <c r="H35">
        <v>119</v>
      </c>
      <c r="I35">
        <v>7.84</v>
      </c>
      <c r="J35">
        <v>64</v>
      </c>
      <c r="K35">
        <v>12.3</v>
      </c>
      <c r="L35">
        <v>12.5</v>
      </c>
      <c r="O35" s="17" t="s">
        <v>86</v>
      </c>
      <c r="P35" s="11">
        <f t="shared" si="9"/>
        <v>0</v>
      </c>
      <c r="Q35" s="4">
        <f t="shared" si="6"/>
        <v>0</v>
      </c>
      <c r="R35" s="4">
        <f t="shared" si="7"/>
        <v>0.11000000000000121</v>
      </c>
      <c r="S35" s="18">
        <f t="shared" si="8"/>
        <v>0</v>
      </c>
    </row>
    <row r="36" spans="1:19" x14ac:dyDescent="0.25">
      <c r="A36" s="2" t="s">
        <v>45</v>
      </c>
      <c r="B36" s="5">
        <v>12.96</v>
      </c>
      <c r="C36" s="5">
        <v>11.73</v>
      </c>
      <c r="E36" s="2" t="s">
        <v>45</v>
      </c>
      <c r="F36">
        <v>0</v>
      </c>
      <c r="G36">
        <v>12.96</v>
      </c>
      <c r="H36">
        <v>109</v>
      </c>
      <c r="I36">
        <v>5.83</v>
      </c>
      <c r="J36">
        <v>49</v>
      </c>
      <c r="K36">
        <v>11.85</v>
      </c>
      <c r="L36">
        <v>12.02</v>
      </c>
      <c r="O36" s="17" t="s">
        <v>87</v>
      </c>
      <c r="P36" s="11">
        <f t="shared" si="9"/>
        <v>0</v>
      </c>
      <c r="Q36" s="4">
        <f t="shared" si="6"/>
        <v>0</v>
      </c>
      <c r="R36" s="4">
        <f t="shared" si="7"/>
        <v>0.11999999999999922</v>
      </c>
      <c r="S36" s="18">
        <f t="shared" si="8"/>
        <v>0</v>
      </c>
    </row>
    <row r="37" spans="1:19" ht="15.75" customHeight="1" x14ac:dyDescent="0.25">
      <c r="A37" s="2" t="s">
        <v>46</v>
      </c>
      <c r="B37" s="5">
        <v>14.29</v>
      </c>
      <c r="C37" s="5">
        <v>11.31</v>
      </c>
      <c r="E37" s="2" t="s">
        <v>46</v>
      </c>
      <c r="F37">
        <v>0</v>
      </c>
      <c r="G37">
        <v>14.29</v>
      </c>
      <c r="H37">
        <v>126</v>
      </c>
      <c r="I37">
        <v>6.85</v>
      </c>
      <c r="J37">
        <v>60</v>
      </c>
      <c r="K37">
        <v>11.37</v>
      </c>
      <c r="L37">
        <v>11.5</v>
      </c>
      <c r="O37" s="17" t="s">
        <v>11</v>
      </c>
      <c r="P37" s="11">
        <f t="shared" si="9"/>
        <v>0</v>
      </c>
      <c r="Q37" s="4">
        <f t="shared" si="6"/>
        <v>0</v>
      </c>
      <c r="R37" s="4">
        <f t="shared" si="7"/>
        <v>5.9999999999998721E-2</v>
      </c>
      <c r="S37" s="18">
        <f t="shared" si="8"/>
        <v>0</v>
      </c>
    </row>
    <row r="38" spans="1:19" x14ac:dyDescent="0.25">
      <c r="A38" s="2" t="s">
        <v>47</v>
      </c>
      <c r="B38" s="5">
        <v>8.26</v>
      </c>
      <c r="C38" s="5">
        <v>9.89</v>
      </c>
      <c r="E38" s="2" t="s">
        <v>47</v>
      </c>
      <c r="F38">
        <v>0</v>
      </c>
      <c r="G38">
        <v>8.26</v>
      </c>
      <c r="H38">
        <v>83</v>
      </c>
      <c r="I38">
        <v>5.41</v>
      </c>
      <c r="J38">
        <v>54</v>
      </c>
      <c r="K38">
        <v>9.98</v>
      </c>
      <c r="L38">
        <v>10.1</v>
      </c>
      <c r="O38" s="17" t="s">
        <v>88</v>
      </c>
      <c r="P38" s="11">
        <f t="shared" si="9"/>
        <v>0</v>
      </c>
      <c r="Q38" s="4">
        <f t="shared" si="6"/>
        <v>0</v>
      </c>
      <c r="R38" s="4">
        <f t="shared" si="7"/>
        <v>8.9999999999999858E-2</v>
      </c>
      <c r="S38" s="18">
        <f t="shared" si="8"/>
        <v>0</v>
      </c>
    </row>
    <row r="39" spans="1:19" x14ac:dyDescent="0.25">
      <c r="A39" s="2" t="s">
        <v>48</v>
      </c>
      <c r="B39" s="5">
        <v>5.43</v>
      </c>
      <c r="C39" s="5">
        <v>6.35</v>
      </c>
      <c r="E39" s="2" t="s">
        <v>48</v>
      </c>
      <c r="F39">
        <v>0</v>
      </c>
      <c r="G39">
        <v>5.43</v>
      </c>
      <c r="H39">
        <v>85</v>
      </c>
      <c r="I39">
        <v>5.33</v>
      </c>
      <c r="J39">
        <v>83</v>
      </c>
      <c r="K39">
        <v>6.41</v>
      </c>
      <c r="L39">
        <v>6.47</v>
      </c>
      <c r="O39" s="17" t="s">
        <v>12</v>
      </c>
      <c r="P39" s="11">
        <f t="shared" si="9"/>
        <v>0</v>
      </c>
      <c r="Q39" s="4">
        <f t="shared" si="6"/>
        <v>0</v>
      </c>
      <c r="R39" s="4">
        <f t="shared" si="7"/>
        <v>6.0000000000000497E-2</v>
      </c>
      <c r="S39" s="18">
        <f t="shared" si="8"/>
        <v>0</v>
      </c>
    </row>
    <row r="40" spans="1:19" x14ac:dyDescent="0.25">
      <c r="A40" s="2" t="s">
        <v>49</v>
      </c>
      <c r="B40" s="5">
        <v>3.88</v>
      </c>
      <c r="C40" s="5">
        <v>4.6900000000000004</v>
      </c>
      <c r="E40" s="2" t="s">
        <v>49</v>
      </c>
      <c r="F40">
        <v>0</v>
      </c>
      <c r="G40">
        <v>3.88</v>
      </c>
      <c r="H40">
        <v>77</v>
      </c>
      <c r="I40">
        <v>3.01</v>
      </c>
      <c r="J40">
        <v>60</v>
      </c>
      <c r="K40">
        <v>5.04</v>
      </c>
      <c r="L40">
        <v>5.18</v>
      </c>
      <c r="O40" s="17" t="s">
        <v>89</v>
      </c>
      <c r="P40" s="11">
        <f t="shared" si="9"/>
        <v>0</v>
      </c>
      <c r="Q40" s="4">
        <f t="shared" si="6"/>
        <v>0</v>
      </c>
      <c r="R40" s="4">
        <f t="shared" si="7"/>
        <v>0.34999999999999964</v>
      </c>
      <c r="S40" s="18">
        <f t="shared" si="8"/>
        <v>0</v>
      </c>
    </row>
    <row r="41" spans="1:19" x14ac:dyDescent="0.25">
      <c r="A41" s="2" t="s">
        <v>50</v>
      </c>
      <c r="B41" s="5">
        <v>13.47</v>
      </c>
      <c r="C41" s="5">
        <v>12.63</v>
      </c>
      <c r="E41" s="2" t="s">
        <v>50</v>
      </c>
      <c r="F41">
        <v>0</v>
      </c>
      <c r="G41">
        <v>13.47</v>
      </c>
      <c r="H41">
        <v>106</v>
      </c>
      <c r="I41">
        <v>9.8800000000000008</v>
      </c>
      <c r="J41">
        <v>78</v>
      </c>
      <c r="K41">
        <v>12.69</v>
      </c>
      <c r="L41">
        <v>12.83</v>
      </c>
      <c r="O41" s="17" t="s">
        <v>13</v>
      </c>
      <c r="P41" s="11">
        <f t="shared" si="9"/>
        <v>0</v>
      </c>
      <c r="Q41" s="4">
        <f t="shared" si="6"/>
        <v>0</v>
      </c>
      <c r="R41" s="4">
        <f t="shared" si="7"/>
        <v>5.9999999999998721E-2</v>
      </c>
      <c r="S41" s="18">
        <f t="shared" si="8"/>
        <v>0</v>
      </c>
    </row>
    <row r="42" spans="1:19" x14ac:dyDescent="0.25">
      <c r="A42" s="2" t="s">
        <v>51</v>
      </c>
      <c r="B42" s="5">
        <v>8.06</v>
      </c>
      <c r="C42" s="5">
        <v>12.45</v>
      </c>
      <c r="E42" s="2" t="s">
        <v>51</v>
      </c>
      <c r="F42">
        <v>0</v>
      </c>
      <c r="G42">
        <v>8.06</v>
      </c>
      <c r="H42">
        <v>64</v>
      </c>
      <c r="I42">
        <v>10.98</v>
      </c>
      <c r="J42">
        <v>87</v>
      </c>
      <c r="K42">
        <v>12.59</v>
      </c>
      <c r="L42">
        <v>12.78</v>
      </c>
      <c r="O42" s="17" t="s">
        <v>14</v>
      </c>
      <c r="P42" s="11">
        <f t="shared" si="9"/>
        <v>0</v>
      </c>
      <c r="Q42" s="4">
        <f t="shared" si="6"/>
        <v>0</v>
      </c>
      <c r="R42" s="4">
        <f t="shared" si="7"/>
        <v>0.14000000000000057</v>
      </c>
      <c r="S42" s="18">
        <f t="shared" si="8"/>
        <v>0</v>
      </c>
    </row>
    <row r="43" spans="1:19" x14ac:dyDescent="0.25">
      <c r="A43" s="2" t="s">
        <v>52</v>
      </c>
      <c r="B43" s="5">
        <v>9</v>
      </c>
      <c r="C43" s="5">
        <v>13.76</v>
      </c>
      <c r="E43" s="2" t="s">
        <v>52</v>
      </c>
      <c r="F43">
        <v>0</v>
      </c>
      <c r="G43">
        <v>9</v>
      </c>
      <c r="H43">
        <v>65</v>
      </c>
      <c r="I43">
        <v>7.78</v>
      </c>
      <c r="J43">
        <v>56</v>
      </c>
      <c r="K43">
        <v>13.85</v>
      </c>
      <c r="L43">
        <v>13.95</v>
      </c>
      <c r="O43" s="17" t="s">
        <v>15</v>
      </c>
      <c r="P43" s="11">
        <f t="shared" si="9"/>
        <v>0</v>
      </c>
      <c r="Q43" s="4">
        <f t="shared" si="6"/>
        <v>0</v>
      </c>
      <c r="R43" s="4">
        <f t="shared" si="7"/>
        <v>8.9999999999999858E-2</v>
      </c>
      <c r="S43" s="18">
        <f t="shared" si="8"/>
        <v>0</v>
      </c>
    </row>
    <row r="44" spans="1:19" x14ac:dyDescent="0.25">
      <c r="A44" s="1"/>
      <c r="E44" s="1"/>
      <c r="O44" s="9" t="s">
        <v>85</v>
      </c>
      <c r="P44" s="9"/>
    </row>
    <row r="45" spans="1:19" ht="15.75" customHeight="1" x14ac:dyDescent="0.25">
      <c r="A45" s="2" t="s">
        <v>16</v>
      </c>
      <c r="E45" s="2" t="s">
        <v>16</v>
      </c>
      <c r="P45" s="14" t="s">
        <v>127</v>
      </c>
      <c r="Q45" s="14" t="s">
        <v>107</v>
      </c>
      <c r="R45" s="14" t="s">
        <v>115</v>
      </c>
      <c r="S45" s="29" t="s">
        <v>108</v>
      </c>
    </row>
    <row r="46" spans="1:19" x14ac:dyDescent="0.25">
      <c r="A46" s="1"/>
      <c r="E46" s="1"/>
      <c r="O46" s="15" t="s">
        <v>133</v>
      </c>
      <c r="P46" s="19" t="s">
        <v>129</v>
      </c>
      <c r="Q46" s="16">
        <f t="shared" ref="Q46:R46" si="10">$G$5</f>
        <v>42626</v>
      </c>
      <c r="R46" s="16">
        <f t="shared" si="10"/>
        <v>42626</v>
      </c>
      <c r="S46" s="30"/>
    </row>
    <row r="47" spans="1:19" x14ac:dyDescent="0.25">
      <c r="A47" s="2" t="s">
        <v>53</v>
      </c>
      <c r="B47" s="5">
        <v>6.93</v>
      </c>
      <c r="C47" s="23">
        <v>12.11</v>
      </c>
      <c r="E47" s="2" t="s">
        <v>53</v>
      </c>
      <c r="F47">
        <v>0</v>
      </c>
      <c r="G47">
        <v>6.93</v>
      </c>
      <c r="H47">
        <v>57</v>
      </c>
      <c r="I47">
        <v>8.6999999999999993</v>
      </c>
      <c r="J47">
        <v>71</v>
      </c>
      <c r="K47">
        <v>12.21</v>
      </c>
      <c r="L47">
        <v>12.33</v>
      </c>
      <c r="O47" s="17" t="s">
        <v>17</v>
      </c>
      <c r="P47" s="4">
        <f>F47</f>
        <v>0</v>
      </c>
      <c r="Q47" s="4">
        <f t="shared" ref="Q47:Q65" si="11">G47-B47</f>
        <v>0</v>
      </c>
      <c r="R47" s="4">
        <f t="shared" ref="R47:R65" si="12">K47-C47</f>
        <v>0.10000000000000142</v>
      </c>
      <c r="S47" s="18">
        <f t="shared" ref="S47:S65" si="13">IF(R47=0,0,Q47/R47)</f>
        <v>0</v>
      </c>
    </row>
    <row r="48" spans="1:19" x14ac:dyDescent="0.25">
      <c r="A48" s="2" t="s">
        <v>54</v>
      </c>
      <c r="B48" s="5">
        <v>4.28</v>
      </c>
      <c r="C48" s="23">
        <v>7.77</v>
      </c>
      <c r="E48" s="2" t="s">
        <v>54</v>
      </c>
      <c r="F48">
        <v>0</v>
      </c>
      <c r="G48">
        <v>4.28</v>
      </c>
      <c r="H48">
        <v>53</v>
      </c>
      <c r="I48">
        <v>5.85</v>
      </c>
      <c r="J48">
        <v>72</v>
      </c>
      <c r="K48">
        <v>8.11</v>
      </c>
      <c r="L48">
        <v>8.3000000000000007</v>
      </c>
      <c r="O48" s="17" t="s">
        <v>18</v>
      </c>
      <c r="P48" s="4">
        <f t="shared" ref="P48:P65" si="14">F48</f>
        <v>0</v>
      </c>
      <c r="Q48" s="4">
        <f t="shared" si="11"/>
        <v>0</v>
      </c>
      <c r="R48" s="4">
        <f t="shared" si="12"/>
        <v>0.33999999999999986</v>
      </c>
      <c r="S48" s="18">
        <f t="shared" si="13"/>
        <v>0</v>
      </c>
    </row>
    <row r="49" spans="1:19" x14ac:dyDescent="0.25">
      <c r="A49" s="2" t="s">
        <v>55</v>
      </c>
      <c r="B49" s="5">
        <v>3.82</v>
      </c>
      <c r="C49" s="23">
        <v>7.04</v>
      </c>
      <c r="E49" s="2" t="s">
        <v>55</v>
      </c>
      <c r="F49">
        <v>0</v>
      </c>
      <c r="G49">
        <v>3.82</v>
      </c>
      <c r="H49">
        <v>52</v>
      </c>
      <c r="I49">
        <v>6.99</v>
      </c>
      <c r="J49">
        <v>96</v>
      </c>
      <c r="K49">
        <v>7.28</v>
      </c>
      <c r="L49">
        <v>7.38</v>
      </c>
      <c r="O49" s="17" t="s">
        <v>90</v>
      </c>
      <c r="P49" s="4">
        <f t="shared" si="14"/>
        <v>0</v>
      </c>
      <c r="Q49" s="4">
        <f t="shared" si="11"/>
        <v>0</v>
      </c>
      <c r="R49" s="4">
        <f t="shared" si="12"/>
        <v>0.24000000000000021</v>
      </c>
      <c r="S49" s="18">
        <f t="shared" si="13"/>
        <v>0</v>
      </c>
    </row>
    <row r="50" spans="1:19" x14ac:dyDescent="0.25">
      <c r="A50" s="2" t="s">
        <v>56</v>
      </c>
      <c r="B50" s="5">
        <v>10.210000000000001</v>
      </c>
      <c r="C50" s="23">
        <v>17.350000000000001</v>
      </c>
      <c r="E50" s="2" t="s">
        <v>56</v>
      </c>
      <c r="F50">
        <v>0</v>
      </c>
      <c r="G50">
        <v>10.220000000000001</v>
      </c>
      <c r="H50">
        <v>58</v>
      </c>
      <c r="I50">
        <v>9.6300000000000008</v>
      </c>
      <c r="J50">
        <v>55</v>
      </c>
      <c r="K50">
        <v>17.55</v>
      </c>
      <c r="L50">
        <v>17.760000000000002</v>
      </c>
      <c r="O50" s="17" t="s">
        <v>19</v>
      </c>
      <c r="P50" s="4">
        <f t="shared" si="14"/>
        <v>0</v>
      </c>
      <c r="Q50" s="4">
        <f t="shared" si="11"/>
        <v>9.9999999999997868E-3</v>
      </c>
      <c r="R50" s="4">
        <f t="shared" si="12"/>
        <v>0.19999999999999929</v>
      </c>
      <c r="S50" s="18">
        <f t="shared" si="13"/>
        <v>4.9999999999999115E-2</v>
      </c>
    </row>
    <row r="51" spans="1:19" x14ac:dyDescent="0.25">
      <c r="A51" s="2" t="s">
        <v>57</v>
      </c>
      <c r="B51" s="5">
        <v>5.98</v>
      </c>
      <c r="C51" s="23">
        <v>14.98</v>
      </c>
      <c r="E51" s="2" t="s">
        <v>57</v>
      </c>
      <c r="F51" t="s">
        <v>138</v>
      </c>
      <c r="G51">
        <v>5.98</v>
      </c>
      <c r="H51">
        <v>40</v>
      </c>
      <c r="I51">
        <v>8.9600000000000009</v>
      </c>
      <c r="J51">
        <v>59</v>
      </c>
      <c r="K51">
        <v>15.08</v>
      </c>
      <c r="L51">
        <v>15.22</v>
      </c>
      <c r="O51" s="17" t="s">
        <v>91</v>
      </c>
      <c r="P51" s="4" t="str">
        <f t="shared" si="14"/>
        <v>T</v>
      </c>
      <c r="Q51" s="4">
        <f t="shared" si="11"/>
        <v>0</v>
      </c>
      <c r="R51" s="4">
        <f t="shared" si="12"/>
        <v>9.9999999999999645E-2</v>
      </c>
      <c r="S51" s="18">
        <f t="shared" si="13"/>
        <v>0</v>
      </c>
    </row>
    <row r="52" spans="1:19" x14ac:dyDescent="0.25">
      <c r="A52" s="2" t="s">
        <v>58</v>
      </c>
      <c r="B52" s="5">
        <v>7.66</v>
      </c>
      <c r="C52" s="23">
        <v>16.989999999999998</v>
      </c>
      <c r="E52" s="2" t="s">
        <v>58</v>
      </c>
      <c r="F52" t="s">
        <v>138</v>
      </c>
      <c r="G52">
        <v>7.66</v>
      </c>
      <c r="H52">
        <v>45</v>
      </c>
      <c r="I52">
        <v>7.91</v>
      </c>
      <c r="J52">
        <v>46</v>
      </c>
      <c r="K52">
        <v>17.12</v>
      </c>
      <c r="L52">
        <v>17.309999999999999</v>
      </c>
      <c r="O52" s="17" t="s">
        <v>92</v>
      </c>
      <c r="P52" s="4" t="str">
        <f t="shared" si="14"/>
        <v>T</v>
      </c>
      <c r="Q52" s="4">
        <f t="shared" si="11"/>
        <v>0</v>
      </c>
      <c r="R52" s="4">
        <f t="shared" si="12"/>
        <v>0.13000000000000256</v>
      </c>
      <c r="S52" s="18">
        <f t="shared" si="13"/>
        <v>0</v>
      </c>
    </row>
    <row r="53" spans="1:19" x14ac:dyDescent="0.25">
      <c r="A53" s="2" t="s">
        <v>59</v>
      </c>
      <c r="B53" s="5">
        <v>7.25</v>
      </c>
      <c r="C53" s="23">
        <v>12.53</v>
      </c>
      <c r="E53" s="2" t="s">
        <v>59</v>
      </c>
      <c r="F53">
        <v>0.01</v>
      </c>
      <c r="G53">
        <v>7.26</v>
      </c>
      <c r="H53">
        <v>57</v>
      </c>
      <c r="I53">
        <v>7.62</v>
      </c>
      <c r="J53">
        <v>60</v>
      </c>
      <c r="K53">
        <v>12.65</v>
      </c>
      <c r="L53">
        <v>12.82</v>
      </c>
      <c r="O53" s="17" t="s">
        <v>103</v>
      </c>
      <c r="P53" s="4">
        <f t="shared" si="14"/>
        <v>0.01</v>
      </c>
      <c r="Q53" s="4">
        <f t="shared" si="11"/>
        <v>9.9999999999997868E-3</v>
      </c>
      <c r="R53" s="4">
        <f t="shared" si="12"/>
        <v>0.12000000000000099</v>
      </c>
      <c r="S53" s="18">
        <f t="shared" si="13"/>
        <v>8.3333333333330872E-2</v>
      </c>
    </row>
    <row r="54" spans="1:19" x14ac:dyDescent="0.25">
      <c r="A54" s="2" t="s">
        <v>60</v>
      </c>
      <c r="B54" s="5">
        <v>6.88</v>
      </c>
      <c r="C54" s="23">
        <v>14.64</v>
      </c>
      <c r="E54" s="2" t="s">
        <v>60</v>
      </c>
      <c r="F54" t="s">
        <v>138</v>
      </c>
      <c r="G54">
        <v>6.88</v>
      </c>
      <c r="H54">
        <v>47</v>
      </c>
      <c r="I54">
        <v>8.85</v>
      </c>
      <c r="J54">
        <v>60</v>
      </c>
      <c r="K54">
        <v>14.73</v>
      </c>
      <c r="L54">
        <v>14.93</v>
      </c>
      <c r="O54" s="17" t="s">
        <v>104</v>
      </c>
      <c r="P54" s="4" t="str">
        <f t="shared" si="14"/>
        <v>T</v>
      </c>
      <c r="Q54" s="4">
        <f t="shared" si="11"/>
        <v>0</v>
      </c>
      <c r="R54" s="4">
        <f t="shared" si="12"/>
        <v>8.9999999999999858E-2</v>
      </c>
      <c r="S54" s="18">
        <f t="shared" si="13"/>
        <v>0</v>
      </c>
    </row>
    <row r="55" spans="1:19" x14ac:dyDescent="0.25">
      <c r="A55" s="2" t="s">
        <v>61</v>
      </c>
      <c r="B55" s="5">
        <v>4.99</v>
      </c>
      <c r="C55" s="23">
        <v>12.02</v>
      </c>
      <c r="E55" s="2" t="s">
        <v>61</v>
      </c>
      <c r="F55" t="s">
        <v>138</v>
      </c>
      <c r="G55">
        <v>4.99</v>
      </c>
      <c r="H55">
        <v>41</v>
      </c>
      <c r="I55">
        <v>8.42</v>
      </c>
      <c r="J55">
        <v>70</v>
      </c>
      <c r="K55">
        <v>12.11</v>
      </c>
      <c r="L55">
        <v>12.26</v>
      </c>
      <c r="O55" s="17" t="s">
        <v>93</v>
      </c>
      <c r="P55" s="4" t="str">
        <f t="shared" si="14"/>
        <v>T</v>
      </c>
      <c r="Q55" s="4">
        <f t="shared" si="11"/>
        <v>0</v>
      </c>
      <c r="R55" s="4">
        <f t="shared" si="12"/>
        <v>8.9999999999999858E-2</v>
      </c>
      <c r="S55" s="18">
        <f t="shared" si="13"/>
        <v>0</v>
      </c>
    </row>
    <row r="56" spans="1:19" x14ac:dyDescent="0.25">
      <c r="A56" s="2" t="s">
        <v>62</v>
      </c>
      <c r="B56" s="5">
        <v>5.26</v>
      </c>
      <c r="C56" s="23">
        <v>13.55</v>
      </c>
      <c r="E56" s="2" t="s">
        <v>62</v>
      </c>
      <c r="F56" t="s">
        <v>138</v>
      </c>
      <c r="G56">
        <v>5.26</v>
      </c>
      <c r="H56">
        <v>38</v>
      </c>
      <c r="I56">
        <v>6.83</v>
      </c>
      <c r="J56">
        <v>50</v>
      </c>
      <c r="K56">
        <v>13.7</v>
      </c>
      <c r="L56">
        <v>13.88</v>
      </c>
      <c r="O56" s="17" t="s">
        <v>94</v>
      </c>
      <c r="P56" s="4" t="str">
        <f t="shared" si="14"/>
        <v>T</v>
      </c>
      <c r="Q56" s="4">
        <f t="shared" si="11"/>
        <v>0</v>
      </c>
      <c r="R56" s="4">
        <f t="shared" si="12"/>
        <v>0.14999999999999858</v>
      </c>
      <c r="S56" s="18">
        <f t="shared" si="13"/>
        <v>0</v>
      </c>
    </row>
    <row r="57" spans="1:19" x14ac:dyDescent="0.25">
      <c r="A57" s="2" t="s">
        <v>63</v>
      </c>
      <c r="B57" s="5">
        <v>4.9800000000000004</v>
      </c>
      <c r="C57" s="23">
        <v>13.04</v>
      </c>
      <c r="E57" s="2" t="s">
        <v>63</v>
      </c>
      <c r="F57" t="s">
        <v>138</v>
      </c>
      <c r="G57">
        <v>4.9800000000000004</v>
      </c>
      <c r="H57">
        <v>38</v>
      </c>
      <c r="I57">
        <v>7.59</v>
      </c>
      <c r="J57">
        <v>58</v>
      </c>
      <c r="K57">
        <v>13.17</v>
      </c>
      <c r="L57">
        <v>13.33</v>
      </c>
      <c r="O57" s="17" t="s">
        <v>95</v>
      </c>
      <c r="P57" s="4" t="str">
        <f t="shared" si="14"/>
        <v>T</v>
      </c>
      <c r="Q57" s="4">
        <f t="shared" si="11"/>
        <v>0</v>
      </c>
      <c r="R57" s="4">
        <f t="shared" si="12"/>
        <v>0.13000000000000078</v>
      </c>
      <c r="S57" s="18">
        <f t="shared" si="13"/>
        <v>0</v>
      </c>
    </row>
    <row r="58" spans="1:19" x14ac:dyDescent="0.25">
      <c r="A58" s="2" t="s">
        <v>64</v>
      </c>
      <c r="B58" s="5">
        <v>7.12</v>
      </c>
      <c r="C58" s="23">
        <v>13.16</v>
      </c>
      <c r="E58" s="2" t="s">
        <v>64</v>
      </c>
      <c r="F58">
        <v>0</v>
      </c>
      <c r="G58">
        <v>7.12</v>
      </c>
      <c r="H58">
        <v>52</v>
      </c>
      <c r="I58">
        <v>8.17</v>
      </c>
      <c r="J58">
        <v>60</v>
      </c>
      <c r="K58">
        <v>13.57</v>
      </c>
      <c r="L58">
        <v>13.66</v>
      </c>
      <c r="O58" s="17" t="s">
        <v>96</v>
      </c>
      <c r="P58" s="4">
        <f t="shared" si="14"/>
        <v>0</v>
      </c>
      <c r="Q58" s="4">
        <f t="shared" si="11"/>
        <v>0</v>
      </c>
      <c r="R58" s="4">
        <f t="shared" si="12"/>
        <v>0.41000000000000014</v>
      </c>
      <c r="S58" s="18">
        <f t="shared" si="13"/>
        <v>0</v>
      </c>
    </row>
    <row r="59" spans="1:19" x14ac:dyDescent="0.25">
      <c r="A59" s="2" t="s">
        <v>65</v>
      </c>
      <c r="B59" s="5">
        <v>13.19</v>
      </c>
      <c r="C59" s="23">
        <v>15.47</v>
      </c>
      <c r="E59" s="2" t="s">
        <v>65</v>
      </c>
      <c r="F59">
        <v>0</v>
      </c>
      <c r="G59">
        <v>13.19</v>
      </c>
      <c r="H59">
        <v>83</v>
      </c>
      <c r="I59">
        <v>12.02</v>
      </c>
      <c r="J59">
        <v>76</v>
      </c>
      <c r="K59">
        <v>15.89</v>
      </c>
      <c r="L59">
        <v>16.04</v>
      </c>
      <c r="O59" s="17" t="s">
        <v>97</v>
      </c>
      <c r="P59" s="4">
        <f t="shared" si="14"/>
        <v>0</v>
      </c>
      <c r="Q59" s="4">
        <f t="shared" si="11"/>
        <v>0</v>
      </c>
      <c r="R59" s="4">
        <f t="shared" si="12"/>
        <v>0.41999999999999993</v>
      </c>
      <c r="S59" s="18">
        <f t="shared" si="13"/>
        <v>0</v>
      </c>
    </row>
    <row r="60" spans="1:19" x14ac:dyDescent="0.25">
      <c r="A60" s="2" t="s">
        <v>66</v>
      </c>
      <c r="B60" s="5">
        <v>7.86</v>
      </c>
      <c r="C60" s="23">
        <v>10.14</v>
      </c>
      <c r="E60" s="2" t="s">
        <v>66</v>
      </c>
      <c r="F60">
        <v>0</v>
      </c>
      <c r="G60">
        <v>7.86</v>
      </c>
      <c r="H60">
        <v>77</v>
      </c>
      <c r="I60">
        <v>10.67</v>
      </c>
      <c r="J60">
        <v>104</v>
      </c>
      <c r="K60">
        <v>10.220000000000001</v>
      </c>
      <c r="L60">
        <v>10.34</v>
      </c>
      <c r="O60" s="17" t="s">
        <v>98</v>
      </c>
      <c r="P60" s="4">
        <f t="shared" si="14"/>
        <v>0</v>
      </c>
      <c r="Q60" s="4">
        <f t="shared" si="11"/>
        <v>0</v>
      </c>
      <c r="R60" s="4">
        <f t="shared" si="12"/>
        <v>8.0000000000000071E-2</v>
      </c>
      <c r="S60" s="18">
        <f t="shared" si="13"/>
        <v>0</v>
      </c>
    </row>
    <row r="61" spans="1:19" x14ac:dyDescent="0.25">
      <c r="A61" s="2" t="s">
        <v>67</v>
      </c>
      <c r="B61" s="5">
        <v>7.71</v>
      </c>
      <c r="C61" s="23">
        <v>14.55</v>
      </c>
      <c r="E61" s="2" t="s">
        <v>67</v>
      </c>
      <c r="F61" t="s">
        <v>138</v>
      </c>
      <c r="G61">
        <v>7.71</v>
      </c>
      <c r="H61">
        <v>52</v>
      </c>
      <c r="I61">
        <v>10.95</v>
      </c>
      <c r="J61">
        <v>74</v>
      </c>
      <c r="K61">
        <v>14.85</v>
      </c>
      <c r="L61">
        <v>15.04</v>
      </c>
      <c r="O61" s="17" t="s">
        <v>20</v>
      </c>
      <c r="P61" s="4" t="str">
        <f t="shared" si="14"/>
        <v>T</v>
      </c>
      <c r="Q61" s="4">
        <f t="shared" si="11"/>
        <v>0</v>
      </c>
      <c r="R61" s="4">
        <f t="shared" si="12"/>
        <v>0.29999999999999893</v>
      </c>
      <c r="S61" s="18">
        <f t="shared" si="13"/>
        <v>0</v>
      </c>
    </row>
    <row r="62" spans="1:19" x14ac:dyDescent="0.25">
      <c r="A62" s="2" t="s">
        <v>68</v>
      </c>
      <c r="B62" s="5">
        <v>5.45</v>
      </c>
      <c r="C62" s="23">
        <v>12</v>
      </c>
      <c r="E62" s="2" t="s">
        <v>68</v>
      </c>
      <c r="F62">
        <v>0</v>
      </c>
      <c r="G62">
        <v>5.45</v>
      </c>
      <c r="H62">
        <v>45</v>
      </c>
      <c r="I62">
        <v>7.74</v>
      </c>
      <c r="J62">
        <v>63</v>
      </c>
      <c r="K62">
        <v>12.22</v>
      </c>
      <c r="L62">
        <v>12.4</v>
      </c>
      <c r="O62" s="17" t="s">
        <v>21</v>
      </c>
      <c r="P62" s="4">
        <f t="shared" si="14"/>
        <v>0</v>
      </c>
      <c r="Q62" s="4">
        <f t="shared" si="11"/>
        <v>0</v>
      </c>
      <c r="R62" s="4">
        <f t="shared" si="12"/>
        <v>0.22000000000000064</v>
      </c>
      <c r="S62" s="18">
        <f t="shared" si="13"/>
        <v>0</v>
      </c>
    </row>
    <row r="63" spans="1:19" x14ac:dyDescent="0.25">
      <c r="A63" s="2" t="s">
        <v>69</v>
      </c>
      <c r="B63" s="5">
        <v>2.63</v>
      </c>
      <c r="C63" s="23">
        <v>4.79</v>
      </c>
      <c r="E63" s="2" t="s">
        <v>69</v>
      </c>
      <c r="F63">
        <v>0</v>
      </c>
      <c r="G63">
        <v>2.63</v>
      </c>
      <c r="H63">
        <v>47</v>
      </c>
      <c r="I63">
        <v>2.63</v>
      </c>
      <c r="J63">
        <v>47</v>
      </c>
      <c r="K63">
        <v>5.6</v>
      </c>
      <c r="L63">
        <v>5.74</v>
      </c>
      <c r="O63" s="17" t="s">
        <v>22</v>
      </c>
      <c r="P63" s="4">
        <f t="shared" si="14"/>
        <v>0</v>
      </c>
      <c r="Q63" s="4">
        <f t="shared" si="11"/>
        <v>0</v>
      </c>
      <c r="R63" s="4">
        <f t="shared" si="12"/>
        <v>0.80999999999999961</v>
      </c>
      <c r="S63" s="18">
        <f t="shared" si="13"/>
        <v>0</v>
      </c>
    </row>
    <row r="64" spans="1:19" x14ac:dyDescent="0.25">
      <c r="A64" s="2" t="s">
        <v>70</v>
      </c>
      <c r="B64" s="5">
        <v>1.98</v>
      </c>
      <c r="C64" s="23">
        <v>2.63</v>
      </c>
      <c r="E64" s="2" t="s">
        <v>70</v>
      </c>
      <c r="F64">
        <v>0</v>
      </c>
      <c r="G64">
        <v>1.98</v>
      </c>
      <c r="H64">
        <v>65</v>
      </c>
      <c r="I64">
        <v>1.74</v>
      </c>
      <c r="J64">
        <v>57</v>
      </c>
      <c r="K64">
        <v>3.06</v>
      </c>
      <c r="L64">
        <v>3.2</v>
      </c>
      <c r="O64" s="17" t="s">
        <v>99</v>
      </c>
      <c r="P64" s="4">
        <f t="shared" si="14"/>
        <v>0</v>
      </c>
      <c r="Q64" s="4">
        <f t="shared" si="11"/>
        <v>0</v>
      </c>
      <c r="R64" s="4">
        <f t="shared" si="12"/>
        <v>0.43000000000000016</v>
      </c>
      <c r="S64" s="18">
        <f t="shared" si="13"/>
        <v>0</v>
      </c>
    </row>
    <row r="65" spans="1:19" x14ac:dyDescent="0.25">
      <c r="A65" s="2" t="s">
        <v>71</v>
      </c>
      <c r="B65" s="5">
        <v>9.32</v>
      </c>
      <c r="C65" s="23">
        <v>14.37</v>
      </c>
      <c r="E65" s="2" t="s">
        <v>71</v>
      </c>
      <c r="F65">
        <v>0</v>
      </c>
      <c r="G65">
        <v>9.32</v>
      </c>
      <c r="H65">
        <v>60</v>
      </c>
      <c r="I65">
        <v>10.57</v>
      </c>
      <c r="J65">
        <v>68</v>
      </c>
      <c r="K65">
        <v>15.55</v>
      </c>
      <c r="L65">
        <v>15.73</v>
      </c>
      <c r="O65" s="17" t="s">
        <v>23</v>
      </c>
      <c r="P65" s="4">
        <f t="shared" si="14"/>
        <v>0</v>
      </c>
      <c r="Q65" s="4">
        <f t="shared" si="11"/>
        <v>0</v>
      </c>
      <c r="R65" s="4">
        <f t="shared" si="12"/>
        <v>1.1800000000000015</v>
      </c>
      <c r="S65" s="18">
        <f t="shared" si="13"/>
        <v>0</v>
      </c>
    </row>
    <row r="66" spans="1:19" x14ac:dyDescent="0.25">
      <c r="A66" s="2" t="s">
        <v>113</v>
      </c>
      <c r="B66" s="23">
        <v>0</v>
      </c>
      <c r="C66" s="23">
        <v>0.79999999999999982</v>
      </c>
      <c r="E66" s="2" t="s">
        <v>113</v>
      </c>
      <c r="F66">
        <v>0</v>
      </c>
      <c r="G66">
        <v>2.14</v>
      </c>
      <c r="H66">
        <v>54</v>
      </c>
      <c r="I66">
        <v>2.5</v>
      </c>
      <c r="J66">
        <v>63</v>
      </c>
      <c r="K66">
        <v>3.94</v>
      </c>
      <c r="L66">
        <v>4.0599999999999996</v>
      </c>
      <c r="O66" s="17" t="s">
        <v>141</v>
      </c>
      <c r="P66" s="4">
        <f t="shared" ref="P66:P67" si="15">F66</f>
        <v>0</v>
      </c>
      <c r="Q66" s="4">
        <f t="shared" ref="Q66:Q67" si="16">G66-B66</f>
        <v>2.14</v>
      </c>
      <c r="R66" s="4">
        <f t="shared" ref="R66:R67" si="17">K66-C66</f>
        <v>3.14</v>
      </c>
      <c r="S66" s="18">
        <f t="shared" ref="S66:S67" si="18">IF(R66=0,0,Q66/R66)</f>
        <v>0.68152866242038213</v>
      </c>
    </row>
    <row r="67" spans="1:19" x14ac:dyDescent="0.25">
      <c r="A67" s="2" t="s">
        <v>114</v>
      </c>
      <c r="B67" s="23">
        <v>0</v>
      </c>
      <c r="C67" s="23">
        <v>0.86000000000000032</v>
      </c>
      <c r="E67" s="2" t="s">
        <v>114</v>
      </c>
      <c r="F67">
        <v>0</v>
      </c>
      <c r="G67">
        <v>3</v>
      </c>
      <c r="H67">
        <v>68</v>
      </c>
      <c r="I67">
        <v>3.72</v>
      </c>
      <c r="J67">
        <v>84</v>
      </c>
      <c r="K67">
        <v>4.41</v>
      </c>
      <c r="L67">
        <v>4.62</v>
      </c>
      <c r="O67" s="17" t="s">
        <v>142</v>
      </c>
      <c r="P67" s="4">
        <f t="shared" si="15"/>
        <v>0</v>
      </c>
      <c r="Q67" s="4">
        <f t="shared" si="16"/>
        <v>3</v>
      </c>
      <c r="R67" s="4">
        <f t="shared" si="17"/>
        <v>3.55</v>
      </c>
      <c r="S67" s="18">
        <f t="shared" si="18"/>
        <v>0.84507042253521136</v>
      </c>
    </row>
    <row r="68" spans="1:19" x14ac:dyDescent="0.25">
      <c r="E68" s="2"/>
    </row>
  </sheetData>
  <mergeCells count="5">
    <mergeCell ref="O9:S9"/>
    <mergeCell ref="P10:S10"/>
    <mergeCell ref="S11:S12"/>
    <mergeCell ref="S31:S32"/>
    <mergeCell ref="S45:S46"/>
  </mergeCells>
  <hyperlinks>
    <hyperlink ref="A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topLeftCell="A4" workbookViewId="0">
      <selection activeCell="U12" sqref="U12"/>
    </sheetView>
  </sheetViews>
  <sheetFormatPr defaultRowHeight="15.75" x14ac:dyDescent="0.25"/>
  <cols>
    <col min="1" max="1" width="28.140625" customWidth="1"/>
    <col min="2" max="2" width="13.42578125" style="5" customWidth="1"/>
    <col min="3" max="3" width="13.7109375" style="5" customWidth="1"/>
    <col min="5" max="5" width="12.85546875" customWidth="1"/>
    <col min="15" max="15" width="27.140625" style="7" customWidth="1"/>
    <col min="16" max="16" width="13" style="7" customWidth="1"/>
    <col min="17" max="17" width="11" style="8" customWidth="1"/>
    <col min="18" max="18" width="10.42578125" style="8" customWidth="1"/>
    <col min="19" max="19" width="9.140625" style="8"/>
  </cols>
  <sheetData>
    <row r="1" spans="1:22" ht="18.75" customHeight="1" x14ac:dyDescent="0.25">
      <c r="A1" s="13" t="s">
        <v>116</v>
      </c>
      <c r="E1" s="2" t="s">
        <v>135</v>
      </c>
      <c r="F1" t="s">
        <v>124</v>
      </c>
      <c r="G1" t="s">
        <v>136</v>
      </c>
      <c r="H1" t="s">
        <v>125</v>
      </c>
      <c r="I1" t="s">
        <v>144</v>
      </c>
      <c r="J1" s="10">
        <v>42449</v>
      </c>
      <c r="K1">
        <v>16</v>
      </c>
    </row>
    <row r="2" spans="1:22" x14ac:dyDescent="0.25">
      <c r="A2" t="s">
        <v>117</v>
      </c>
      <c r="E2" s="1"/>
      <c r="J2" s="3"/>
    </row>
    <row r="3" spans="1:22" ht="15.75" customHeight="1" x14ac:dyDescent="0.25">
      <c r="A3" t="s">
        <v>118</v>
      </c>
      <c r="E3" s="1"/>
    </row>
    <row r="4" spans="1:22" x14ac:dyDescent="0.25">
      <c r="A4" t="s">
        <v>126</v>
      </c>
      <c r="E4" s="2"/>
      <c r="F4" t="s">
        <v>75</v>
      </c>
      <c r="G4" s="3" t="s">
        <v>76</v>
      </c>
      <c r="I4" t="s">
        <v>76</v>
      </c>
      <c r="J4" s="3"/>
      <c r="K4" t="s">
        <v>76</v>
      </c>
      <c r="L4" t="s">
        <v>76</v>
      </c>
    </row>
    <row r="5" spans="1:22" x14ac:dyDescent="0.25">
      <c r="A5" t="s">
        <v>119</v>
      </c>
      <c r="E5" s="2"/>
      <c r="F5" t="s">
        <v>77</v>
      </c>
      <c r="G5" s="3">
        <v>42646</v>
      </c>
      <c r="I5" s="3">
        <v>42646</v>
      </c>
      <c r="K5" s="3">
        <v>42646</v>
      </c>
      <c r="L5" s="3">
        <v>42643</v>
      </c>
    </row>
    <row r="6" spans="1:22" ht="15.75" hidden="1" customHeight="1" x14ac:dyDescent="0.25">
      <c r="A6" t="s">
        <v>120</v>
      </c>
      <c r="E6" s="2" t="s">
        <v>109</v>
      </c>
      <c r="F6" t="s">
        <v>78</v>
      </c>
      <c r="G6" s="3">
        <v>2016</v>
      </c>
      <c r="H6" t="s">
        <v>72</v>
      </c>
      <c r="I6" s="3">
        <v>2015</v>
      </c>
      <c r="J6" t="s">
        <v>72</v>
      </c>
      <c r="K6" s="3" t="s">
        <v>79</v>
      </c>
      <c r="L6" s="3" t="s">
        <v>79</v>
      </c>
    </row>
    <row r="7" spans="1:22" ht="83.25" customHeight="1" x14ac:dyDescent="0.25">
      <c r="A7" t="s">
        <v>121</v>
      </c>
      <c r="E7" s="2" t="s">
        <v>110</v>
      </c>
      <c r="F7" t="s">
        <v>111</v>
      </c>
      <c r="G7" t="s">
        <v>111</v>
      </c>
      <c r="H7" t="s">
        <v>112</v>
      </c>
      <c r="I7" t="s">
        <v>111</v>
      </c>
      <c r="J7" t="s">
        <v>112</v>
      </c>
      <c r="K7" t="s">
        <v>111</v>
      </c>
      <c r="L7" t="s">
        <v>111</v>
      </c>
    </row>
    <row r="8" spans="1:22" x14ac:dyDescent="0.25">
      <c r="B8" s="6">
        <v>2015</v>
      </c>
      <c r="E8" s="1"/>
      <c r="G8" s="3"/>
      <c r="I8" s="3"/>
      <c r="K8" s="3"/>
      <c r="L8" s="3"/>
    </row>
    <row r="9" spans="1:22" ht="87.75" customHeight="1" x14ac:dyDescent="0.25">
      <c r="A9" s="2" t="s">
        <v>0</v>
      </c>
      <c r="B9" s="5" t="s">
        <v>73</v>
      </c>
      <c r="C9" s="5" t="s">
        <v>1</v>
      </c>
      <c r="E9" s="2" t="s">
        <v>0</v>
      </c>
      <c r="O9" s="24" t="s">
        <v>134</v>
      </c>
      <c r="P9" s="24"/>
      <c r="Q9" s="25"/>
      <c r="R9" s="25"/>
      <c r="S9" s="25"/>
    </row>
    <row r="10" spans="1:22" ht="15" x14ac:dyDescent="0.25">
      <c r="A10" s="1"/>
      <c r="E10" s="1"/>
      <c r="O10" s="12" t="s">
        <v>122</v>
      </c>
      <c r="P10" s="26">
        <f>$G$5</f>
        <v>42646</v>
      </c>
      <c r="Q10" s="27"/>
      <c r="R10" s="27"/>
      <c r="S10" s="27"/>
    </row>
    <row r="11" spans="1:22" x14ac:dyDescent="0.25">
      <c r="A11" s="2" t="s">
        <v>24</v>
      </c>
      <c r="B11" s="5">
        <v>0.46000000000000085</v>
      </c>
      <c r="C11" s="5">
        <v>1.240000000000002</v>
      </c>
      <c r="E11" s="2" t="s">
        <v>24</v>
      </c>
      <c r="F11">
        <v>0.03</v>
      </c>
      <c r="G11">
        <v>0.19</v>
      </c>
      <c r="H11">
        <v>317</v>
      </c>
      <c r="I11">
        <v>0</v>
      </c>
      <c r="J11">
        <v>0</v>
      </c>
      <c r="K11">
        <v>0.06</v>
      </c>
      <c r="L11">
        <v>18.350000000000001</v>
      </c>
      <c r="P11" s="14" t="s">
        <v>127</v>
      </c>
      <c r="Q11" s="14" t="s">
        <v>107</v>
      </c>
      <c r="R11" s="14" t="s">
        <v>115</v>
      </c>
      <c r="S11" s="28" t="s">
        <v>108</v>
      </c>
    </row>
    <row r="12" spans="1:22" x14ac:dyDescent="0.25">
      <c r="A12" s="2" t="s">
        <v>25</v>
      </c>
      <c r="B12" s="5">
        <v>0.53999999999999915</v>
      </c>
      <c r="C12" s="5">
        <v>1.4100000000000001</v>
      </c>
      <c r="E12" s="2" t="s">
        <v>25</v>
      </c>
      <c r="F12">
        <v>7.0000000000000007E-2</v>
      </c>
      <c r="G12">
        <v>0.28999999999999998</v>
      </c>
      <c r="H12">
        <v>1450</v>
      </c>
      <c r="I12">
        <v>0</v>
      </c>
      <c r="J12">
        <v>0</v>
      </c>
      <c r="K12">
        <v>0.02</v>
      </c>
      <c r="L12">
        <v>14.96</v>
      </c>
      <c r="O12" s="15" t="s">
        <v>128</v>
      </c>
      <c r="P12" s="19" t="s">
        <v>129</v>
      </c>
      <c r="Q12" s="16">
        <f>$G$5</f>
        <v>42646</v>
      </c>
      <c r="R12" s="16">
        <f>$G$5</f>
        <v>42646</v>
      </c>
      <c r="S12" s="28"/>
    </row>
    <row r="13" spans="1:22" x14ac:dyDescent="0.25">
      <c r="A13" s="2" t="s">
        <v>26</v>
      </c>
      <c r="B13" s="5">
        <v>1.0299999999999869</v>
      </c>
      <c r="C13" s="5">
        <v>1.8200000000000003</v>
      </c>
      <c r="E13" s="2" t="s">
        <v>26</v>
      </c>
      <c r="F13">
        <v>0.01</v>
      </c>
      <c r="G13">
        <v>0.76</v>
      </c>
      <c r="H13">
        <v>400</v>
      </c>
      <c r="I13">
        <v>0</v>
      </c>
      <c r="J13">
        <v>0</v>
      </c>
      <c r="K13">
        <v>0.19</v>
      </c>
      <c r="L13">
        <v>64.03</v>
      </c>
      <c r="O13" s="17" t="s">
        <v>2</v>
      </c>
      <c r="P13" s="11">
        <f t="shared" ref="P13:P23" si="0">F13</f>
        <v>0.01</v>
      </c>
      <c r="Q13" s="4">
        <f t="shared" ref="Q13:Q24" si="1">IF(G13="T",0+B13,G13+B13)</f>
        <v>1.7899999999999869</v>
      </c>
      <c r="R13" s="4">
        <f t="shared" ref="R13:R29" si="2">K13+C13</f>
        <v>2.0100000000000002</v>
      </c>
      <c r="S13" s="18">
        <f t="shared" ref="S13:S29" si="3">Q13/R13</f>
        <v>0.89054726368158543</v>
      </c>
    </row>
    <row r="14" spans="1:22" x14ac:dyDescent="0.25">
      <c r="A14" s="2" t="s">
        <v>27</v>
      </c>
      <c r="B14" s="5">
        <v>0.58999999999999631</v>
      </c>
      <c r="C14" s="5">
        <v>1.0700000000000003</v>
      </c>
      <c r="E14" s="2" t="s">
        <v>27</v>
      </c>
      <c r="F14">
        <v>0.01</v>
      </c>
      <c r="G14">
        <v>0.42</v>
      </c>
      <c r="H14">
        <v>420</v>
      </c>
      <c r="I14">
        <v>0</v>
      </c>
      <c r="J14">
        <v>0</v>
      </c>
      <c r="K14">
        <v>0.1</v>
      </c>
      <c r="L14">
        <v>40.33</v>
      </c>
      <c r="O14" s="17" t="s">
        <v>3</v>
      </c>
      <c r="P14" s="11">
        <f t="shared" si="0"/>
        <v>0.01</v>
      </c>
      <c r="Q14" s="4">
        <f t="shared" si="1"/>
        <v>1.0099999999999962</v>
      </c>
      <c r="R14" s="4">
        <f t="shared" si="2"/>
        <v>1.1700000000000004</v>
      </c>
      <c r="S14" s="18">
        <f t="shared" si="3"/>
        <v>0.86324786324785974</v>
      </c>
    </row>
    <row r="15" spans="1:22" x14ac:dyDescent="0.25">
      <c r="A15" s="2" t="s">
        <v>28</v>
      </c>
      <c r="B15" s="5">
        <v>0</v>
      </c>
      <c r="C15" s="5">
        <v>0.59000000000000341</v>
      </c>
      <c r="E15" s="2" t="s">
        <v>28</v>
      </c>
      <c r="F15">
        <v>0.2</v>
      </c>
      <c r="G15">
        <v>0.26</v>
      </c>
      <c r="H15">
        <v>2600</v>
      </c>
      <c r="I15" t="s">
        <v>138</v>
      </c>
      <c r="J15">
        <v>0</v>
      </c>
      <c r="K15">
        <v>0.01</v>
      </c>
      <c r="L15">
        <v>37.35</v>
      </c>
      <c r="O15" s="17" t="s">
        <v>4</v>
      </c>
      <c r="P15" s="11">
        <f t="shared" si="0"/>
        <v>0.2</v>
      </c>
      <c r="Q15" s="4">
        <f t="shared" si="1"/>
        <v>0.26</v>
      </c>
      <c r="R15" s="4">
        <f t="shared" si="2"/>
        <v>0.60000000000000342</v>
      </c>
      <c r="S15" s="18">
        <f t="shared" si="3"/>
        <v>0.43333333333333091</v>
      </c>
    </row>
    <row r="16" spans="1:22" x14ac:dyDescent="0.25">
      <c r="A16" s="2" t="s">
        <v>29</v>
      </c>
      <c r="B16" s="5">
        <v>0.25</v>
      </c>
      <c r="C16" s="5">
        <v>1.4199999999999982</v>
      </c>
      <c r="E16" s="2" t="s">
        <v>29</v>
      </c>
      <c r="F16">
        <v>0.02</v>
      </c>
      <c r="G16">
        <v>0.32</v>
      </c>
      <c r="H16">
        <v>800</v>
      </c>
      <c r="I16">
        <v>0.01</v>
      </c>
      <c r="J16">
        <v>25</v>
      </c>
      <c r="K16">
        <v>0.04</v>
      </c>
      <c r="L16">
        <v>18.47</v>
      </c>
      <c r="O16" s="17" t="s">
        <v>100</v>
      </c>
      <c r="P16" s="11">
        <f t="shared" si="0"/>
        <v>0.02</v>
      </c>
      <c r="Q16" s="4">
        <f t="shared" si="1"/>
        <v>0.57000000000000006</v>
      </c>
      <c r="R16" s="4">
        <f t="shared" si="2"/>
        <v>1.4599999999999982</v>
      </c>
      <c r="S16" s="18">
        <f t="shared" si="3"/>
        <v>0.39041095890411009</v>
      </c>
      <c r="U16">
        <v>15.07</v>
      </c>
      <c r="V16">
        <v>17.010000000000002</v>
      </c>
    </row>
    <row r="17" spans="1:22" x14ac:dyDescent="0.25">
      <c r="A17" s="2" t="s">
        <v>30</v>
      </c>
      <c r="B17" s="5">
        <v>8.0000000000000071E-2</v>
      </c>
      <c r="C17" s="5">
        <v>1.2099999999999991</v>
      </c>
      <c r="E17" s="2" t="s">
        <v>30</v>
      </c>
      <c r="F17">
        <v>0.09</v>
      </c>
      <c r="G17">
        <v>0.1</v>
      </c>
      <c r="H17">
        <v>200</v>
      </c>
      <c r="I17">
        <v>0.24</v>
      </c>
      <c r="J17">
        <v>480</v>
      </c>
      <c r="K17">
        <v>0.05</v>
      </c>
      <c r="L17">
        <v>14.17</v>
      </c>
      <c r="O17" s="17" t="s">
        <v>80</v>
      </c>
      <c r="P17" s="11">
        <f t="shared" si="0"/>
        <v>0.09</v>
      </c>
      <c r="Q17" s="4">
        <f t="shared" si="1"/>
        <v>0.18000000000000008</v>
      </c>
      <c r="R17" s="4">
        <f t="shared" si="2"/>
        <v>1.2599999999999991</v>
      </c>
      <c r="S17" s="18">
        <f t="shared" si="3"/>
        <v>0.14285714285714302</v>
      </c>
      <c r="U17">
        <v>13.37</v>
      </c>
      <c r="V17">
        <v>12.93</v>
      </c>
    </row>
    <row r="18" spans="1:22" x14ac:dyDescent="0.25">
      <c r="A18" s="2" t="s">
        <v>31</v>
      </c>
      <c r="B18" s="5">
        <v>7.9999999999998295E-2</v>
      </c>
      <c r="C18" s="5">
        <v>1.3800000000000026</v>
      </c>
      <c r="E18" s="2" t="s">
        <v>31</v>
      </c>
      <c r="F18">
        <v>0.02</v>
      </c>
      <c r="G18">
        <v>0.24</v>
      </c>
      <c r="H18">
        <v>267</v>
      </c>
      <c r="I18">
        <v>0.04</v>
      </c>
      <c r="J18">
        <v>44</v>
      </c>
      <c r="K18">
        <v>0.09</v>
      </c>
      <c r="L18">
        <v>43.21</v>
      </c>
      <c r="O18" s="17" t="s">
        <v>81</v>
      </c>
      <c r="P18" s="11">
        <f t="shared" si="0"/>
        <v>0.02</v>
      </c>
      <c r="Q18" s="4">
        <f t="shared" si="1"/>
        <v>0.31999999999999829</v>
      </c>
      <c r="R18" s="4">
        <f t="shared" si="2"/>
        <v>1.4700000000000026</v>
      </c>
      <c r="S18" s="18">
        <f>Q18/R18</f>
        <v>0.21768707482993041</v>
      </c>
      <c r="U18">
        <v>42.31</v>
      </c>
      <c r="V18">
        <v>41.76</v>
      </c>
    </row>
    <row r="19" spans="1:22" x14ac:dyDescent="0.25">
      <c r="A19" s="2" t="s">
        <v>32</v>
      </c>
      <c r="B19" s="5">
        <v>0</v>
      </c>
      <c r="C19" s="5">
        <v>0.90999999999999659</v>
      </c>
      <c r="E19" s="2" t="s">
        <v>32</v>
      </c>
      <c r="F19">
        <v>0.02</v>
      </c>
      <c r="G19">
        <v>0.38</v>
      </c>
      <c r="H19">
        <v>422</v>
      </c>
      <c r="I19">
        <v>0.02</v>
      </c>
      <c r="J19">
        <v>22</v>
      </c>
      <c r="K19">
        <v>0.09</v>
      </c>
      <c r="L19">
        <v>34.619999999999997</v>
      </c>
      <c r="O19" s="17" t="s">
        <v>5</v>
      </c>
      <c r="P19" s="11">
        <v>0</v>
      </c>
      <c r="Q19" s="4">
        <f t="shared" si="1"/>
        <v>0.38</v>
      </c>
      <c r="R19" s="4">
        <f t="shared" si="2"/>
        <v>0.99999999999999656</v>
      </c>
      <c r="S19" s="18">
        <f>Q19/R19</f>
        <v>0.38000000000000134</v>
      </c>
    </row>
    <row r="20" spans="1:22" x14ac:dyDescent="0.25">
      <c r="A20" s="2" t="s">
        <v>33</v>
      </c>
      <c r="B20" s="5">
        <v>0</v>
      </c>
      <c r="C20" s="5">
        <v>0.33999999999999986</v>
      </c>
      <c r="E20" s="2" t="s">
        <v>33</v>
      </c>
      <c r="F20">
        <v>0.02</v>
      </c>
      <c r="G20">
        <v>0.02</v>
      </c>
      <c r="H20">
        <v>40</v>
      </c>
      <c r="I20">
        <v>0.1</v>
      </c>
      <c r="J20">
        <v>200</v>
      </c>
      <c r="K20">
        <v>0.05</v>
      </c>
      <c r="L20">
        <v>18.52</v>
      </c>
      <c r="O20" s="17" t="s">
        <v>105</v>
      </c>
      <c r="P20" s="11">
        <f t="shared" si="0"/>
        <v>0.02</v>
      </c>
      <c r="Q20" s="4">
        <f t="shared" si="1"/>
        <v>0.02</v>
      </c>
      <c r="R20" s="4">
        <f t="shared" si="2"/>
        <v>0.38999999999999985</v>
      </c>
      <c r="S20" s="18">
        <f t="shared" si="3"/>
        <v>5.1282051282051301E-2</v>
      </c>
    </row>
    <row r="21" spans="1:22" x14ac:dyDescent="0.25">
      <c r="A21" s="2" t="s">
        <v>34</v>
      </c>
      <c r="B21" s="5">
        <v>0</v>
      </c>
      <c r="C21" s="5">
        <v>0.37999999999999901</v>
      </c>
      <c r="E21" s="2" t="s">
        <v>34</v>
      </c>
      <c r="F21">
        <v>0.01</v>
      </c>
      <c r="G21">
        <v>0.02</v>
      </c>
      <c r="H21">
        <v>33</v>
      </c>
      <c r="I21" t="s">
        <v>74</v>
      </c>
      <c r="J21" t="s">
        <v>74</v>
      </c>
      <c r="K21">
        <v>0.06</v>
      </c>
      <c r="L21">
        <v>20.27</v>
      </c>
      <c r="O21" s="17" t="s">
        <v>106</v>
      </c>
      <c r="P21" s="11">
        <f t="shared" si="0"/>
        <v>0.01</v>
      </c>
      <c r="Q21" s="4">
        <f t="shared" si="1"/>
        <v>0.02</v>
      </c>
      <c r="R21" s="4">
        <f t="shared" si="2"/>
        <v>0.439999999999999</v>
      </c>
      <c r="S21" s="18">
        <f t="shared" si="3"/>
        <v>4.545454545454556E-2</v>
      </c>
    </row>
    <row r="22" spans="1:22" x14ac:dyDescent="0.25">
      <c r="A22" s="20" t="s">
        <v>130</v>
      </c>
      <c r="B22" s="21">
        <v>6.0000000000002274E-2</v>
      </c>
      <c r="C22" s="21">
        <v>1.4000000000000057</v>
      </c>
      <c r="D22" s="22"/>
      <c r="E22" s="2" t="s">
        <v>123</v>
      </c>
      <c r="F22" s="22">
        <v>0.06</v>
      </c>
      <c r="G22" s="22">
        <v>0.55000000000000004</v>
      </c>
      <c r="H22" s="22">
        <v>275</v>
      </c>
      <c r="I22" s="22">
        <v>0.79</v>
      </c>
      <c r="J22" s="22">
        <v>395</v>
      </c>
      <c r="K22" s="22">
        <v>0.2</v>
      </c>
      <c r="L22" s="22">
        <v>64.62</v>
      </c>
      <c r="O22" s="17" t="s">
        <v>131</v>
      </c>
      <c r="P22" s="11">
        <f t="shared" si="0"/>
        <v>0.06</v>
      </c>
      <c r="Q22" s="4">
        <f t="shared" si="1"/>
        <v>0.61000000000000232</v>
      </c>
      <c r="R22" s="4">
        <f t="shared" si="2"/>
        <v>1.6000000000000056</v>
      </c>
      <c r="S22" s="18">
        <f t="shared" si="3"/>
        <v>0.38125000000000009</v>
      </c>
    </row>
    <row r="23" spans="1:22" ht="15.75" customHeight="1" x14ac:dyDescent="0.25">
      <c r="A23" s="2" t="s">
        <v>35</v>
      </c>
      <c r="B23" s="5">
        <v>0</v>
      </c>
      <c r="C23" s="5">
        <v>0.43999999999999773</v>
      </c>
      <c r="E23" s="2" t="s">
        <v>35</v>
      </c>
      <c r="F23">
        <v>0.12</v>
      </c>
      <c r="G23">
        <v>0.27</v>
      </c>
      <c r="H23">
        <v>386</v>
      </c>
      <c r="I23" t="s">
        <v>138</v>
      </c>
      <c r="J23">
        <v>0</v>
      </c>
      <c r="K23">
        <v>7.0000000000000007E-2</v>
      </c>
      <c r="L23">
        <v>36.28</v>
      </c>
      <c r="O23" s="17" t="s">
        <v>6</v>
      </c>
      <c r="P23" s="11">
        <f t="shared" si="0"/>
        <v>0.12</v>
      </c>
      <c r="Q23" s="4">
        <f t="shared" si="1"/>
        <v>0.27</v>
      </c>
      <c r="R23" s="4">
        <f t="shared" si="2"/>
        <v>0.50999999999999779</v>
      </c>
      <c r="S23" s="18">
        <f t="shared" si="3"/>
        <v>0.52941176470588469</v>
      </c>
    </row>
    <row r="24" spans="1:22" x14ac:dyDescent="0.25">
      <c r="A24" s="2" t="s">
        <v>36</v>
      </c>
      <c r="B24" s="5">
        <v>4.00000000000027E-2</v>
      </c>
      <c r="C24" s="5">
        <v>0.26999999999999957</v>
      </c>
      <c r="E24" s="2" t="s">
        <v>36</v>
      </c>
      <c r="F24">
        <v>0.01</v>
      </c>
      <c r="G24">
        <v>0.02</v>
      </c>
      <c r="H24">
        <v>40</v>
      </c>
      <c r="I24">
        <v>0</v>
      </c>
      <c r="J24">
        <v>0</v>
      </c>
      <c r="K24">
        <v>0.05</v>
      </c>
      <c r="L24">
        <v>23.65</v>
      </c>
      <c r="O24" s="17" t="s">
        <v>101</v>
      </c>
      <c r="P24" s="11">
        <f t="shared" ref="P24:P29" si="4">F23</f>
        <v>0.12</v>
      </c>
      <c r="Q24" s="4">
        <f t="shared" si="1"/>
        <v>6.0000000000002704E-2</v>
      </c>
      <c r="R24" s="4">
        <f t="shared" si="2"/>
        <v>0.31999999999999956</v>
      </c>
      <c r="S24" s="18">
        <f t="shared" si="3"/>
        <v>0.18750000000000872</v>
      </c>
    </row>
    <row r="25" spans="1:22" x14ac:dyDescent="0.25">
      <c r="A25" s="2" t="s">
        <v>37</v>
      </c>
      <c r="B25" s="5">
        <v>0</v>
      </c>
      <c r="C25" s="5">
        <v>0.2099999999999973</v>
      </c>
      <c r="E25" s="2" t="s">
        <v>37</v>
      </c>
      <c r="F25" t="s">
        <v>138</v>
      </c>
      <c r="G25" t="s">
        <v>138</v>
      </c>
      <c r="H25">
        <v>0</v>
      </c>
      <c r="I25">
        <v>0</v>
      </c>
      <c r="J25">
        <v>0</v>
      </c>
      <c r="K25">
        <v>0.04</v>
      </c>
      <c r="L25">
        <v>20.65</v>
      </c>
      <c r="O25" s="17" t="s">
        <v>102</v>
      </c>
      <c r="P25" s="11">
        <f t="shared" si="4"/>
        <v>0.01</v>
      </c>
      <c r="Q25" s="4">
        <f>IF(G25="T",0+B25,G25+B25)</f>
        <v>0</v>
      </c>
      <c r="R25" s="4">
        <f t="shared" si="2"/>
        <v>0.24999999999999731</v>
      </c>
      <c r="S25" s="18">
        <f t="shared" si="3"/>
        <v>0</v>
      </c>
    </row>
    <row r="26" spans="1:22" x14ac:dyDescent="0.25">
      <c r="A26" s="2" t="s">
        <v>38</v>
      </c>
      <c r="B26" s="5">
        <v>0</v>
      </c>
      <c r="C26" s="5">
        <v>0.27999999999999758</v>
      </c>
      <c r="E26" s="2" t="s">
        <v>38</v>
      </c>
      <c r="F26" t="s">
        <v>138</v>
      </c>
      <c r="G26" t="s">
        <v>138</v>
      </c>
      <c r="H26">
        <v>0</v>
      </c>
      <c r="I26">
        <v>0</v>
      </c>
      <c r="J26">
        <v>0</v>
      </c>
      <c r="K26">
        <v>0.04</v>
      </c>
      <c r="L26">
        <v>20.81</v>
      </c>
      <c r="O26" s="17" t="s">
        <v>82</v>
      </c>
      <c r="P26" s="11" t="str">
        <f t="shared" si="4"/>
        <v>T</v>
      </c>
      <c r="Q26" s="4">
        <f t="shared" ref="Q26:Q29" si="5">IF(G26="T",0+B26,G26+B26)</f>
        <v>0</v>
      </c>
      <c r="R26" s="4">
        <f t="shared" si="2"/>
        <v>0.31999999999999756</v>
      </c>
      <c r="S26" s="18">
        <f t="shared" si="3"/>
        <v>0</v>
      </c>
    </row>
    <row r="27" spans="1:22" x14ac:dyDescent="0.25">
      <c r="A27" s="2" t="s">
        <v>39</v>
      </c>
      <c r="B27" s="5">
        <v>0</v>
      </c>
      <c r="C27" s="5">
        <v>0.23000000000000043</v>
      </c>
      <c r="E27" s="2" t="s">
        <v>39</v>
      </c>
      <c r="F27" t="s">
        <v>138</v>
      </c>
      <c r="G27" t="s">
        <v>138</v>
      </c>
      <c r="H27">
        <v>0</v>
      </c>
      <c r="I27">
        <v>0.01</v>
      </c>
      <c r="J27">
        <v>25</v>
      </c>
      <c r="K27">
        <v>0.04</v>
      </c>
      <c r="L27">
        <v>15.71</v>
      </c>
      <c r="O27" s="17" t="s">
        <v>83</v>
      </c>
      <c r="P27" s="11" t="str">
        <f t="shared" si="4"/>
        <v>T</v>
      </c>
      <c r="Q27" s="4">
        <f t="shared" si="5"/>
        <v>0</v>
      </c>
      <c r="R27" s="4">
        <f t="shared" si="2"/>
        <v>0.27000000000000041</v>
      </c>
      <c r="S27" s="18">
        <f t="shared" si="3"/>
        <v>0</v>
      </c>
    </row>
    <row r="28" spans="1:22" x14ac:dyDescent="0.25">
      <c r="A28" s="2" t="s">
        <v>40</v>
      </c>
      <c r="B28" s="5">
        <v>0</v>
      </c>
      <c r="C28" s="5">
        <v>0.20999999999999908</v>
      </c>
      <c r="E28" s="2" t="s">
        <v>40</v>
      </c>
      <c r="F28" t="s">
        <v>138</v>
      </c>
      <c r="G28" t="s">
        <v>138</v>
      </c>
      <c r="H28">
        <v>0</v>
      </c>
      <c r="I28">
        <v>0.01</v>
      </c>
      <c r="J28">
        <v>33</v>
      </c>
      <c r="K28">
        <v>0.03</v>
      </c>
      <c r="L28">
        <v>14.68</v>
      </c>
      <c r="O28" s="17" t="s">
        <v>84</v>
      </c>
      <c r="P28" s="11" t="str">
        <f t="shared" si="4"/>
        <v>T</v>
      </c>
      <c r="Q28" s="4">
        <f t="shared" si="5"/>
        <v>0</v>
      </c>
      <c r="R28" s="4">
        <f t="shared" si="2"/>
        <v>0.23999999999999908</v>
      </c>
      <c r="S28" s="18">
        <f t="shared" si="3"/>
        <v>0</v>
      </c>
    </row>
    <row r="29" spans="1:22" x14ac:dyDescent="0.25">
      <c r="A29" s="2" t="s">
        <v>41</v>
      </c>
      <c r="B29" s="5">
        <v>0</v>
      </c>
      <c r="C29" s="5">
        <v>0.19</v>
      </c>
      <c r="E29" s="2" t="s">
        <v>41</v>
      </c>
      <c r="F29" t="s">
        <v>138</v>
      </c>
      <c r="G29" t="s">
        <v>138</v>
      </c>
      <c r="H29">
        <v>0</v>
      </c>
      <c r="I29">
        <v>0.03</v>
      </c>
      <c r="J29">
        <v>75</v>
      </c>
      <c r="K29">
        <v>0.04</v>
      </c>
      <c r="L29">
        <v>14.9</v>
      </c>
      <c r="O29" s="17" t="s">
        <v>7</v>
      </c>
      <c r="P29" s="11" t="str">
        <f t="shared" si="4"/>
        <v>T</v>
      </c>
      <c r="Q29" s="4">
        <f t="shared" si="5"/>
        <v>0</v>
      </c>
      <c r="R29" s="4">
        <f t="shared" si="2"/>
        <v>0.23</v>
      </c>
      <c r="S29" s="18">
        <f t="shared" si="3"/>
        <v>0</v>
      </c>
    </row>
    <row r="30" spans="1:22" x14ac:dyDescent="0.25">
      <c r="A30" s="1"/>
      <c r="E30" s="1"/>
      <c r="O30" s="9" t="s">
        <v>85</v>
      </c>
      <c r="P30" s="9"/>
    </row>
    <row r="31" spans="1:22" ht="15.75" customHeight="1" x14ac:dyDescent="0.25">
      <c r="A31" s="2" t="s">
        <v>8</v>
      </c>
      <c r="E31" s="2" t="s">
        <v>8</v>
      </c>
      <c r="P31" s="14" t="s">
        <v>127</v>
      </c>
      <c r="Q31" s="14" t="s">
        <v>107</v>
      </c>
      <c r="R31" s="14" t="s">
        <v>115</v>
      </c>
      <c r="S31" s="28" t="s">
        <v>108</v>
      </c>
    </row>
    <row r="32" spans="1:22" x14ac:dyDescent="0.25">
      <c r="A32" s="1"/>
      <c r="E32" s="1"/>
      <c r="O32" s="15" t="s">
        <v>132</v>
      </c>
      <c r="P32" s="19" t="s">
        <v>129</v>
      </c>
      <c r="Q32" s="16">
        <f t="shared" ref="Q32:R32" si="6">$G$5</f>
        <v>42646</v>
      </c>
      <c r="R32" s="16">
        <f t="shared" si="6"/>
        <v>42646</v>
      </c>
      <c r="S32" s="28"/>
    </row>
    <row r="33" spans="1:19" x14ac:dyDescent="0.25">
      <c r="A33" s="2" t="s">
        <v>42</v>
      </c>
      <c r="B33" s="5">
        <v>0</v>
      </c>
      <c r="C33" s="5">
        <v>0.30000000000000071</v>
      </c>
      <c r="E33" s="2" t="s">
        <v>42</v>
      </c>
      <c r="F33">
        <v>0.02</v>
      </c>
      <c r="G33">
        <v>0.08</v>
      </c>
      <c r="H33">
        <v>200</v>
      </c>
      <c r="I33">
        <v>0.18</v>
      </c>
      <c r="J33">
        <v>450</v>
      </c>
      <c r="K33">
        <v>0.04</v>
      </c>
      <c r="L33">
        <v>14.06</v>
      </c>
      <c r="O33" s="17" t="s">
        <v>9</v>
      </c>
      <c r="P33" s="4">
        <f>F33</f>
        <v>0.02</v>
      </c>
      <c r="Q33" s="4">
        <f t="shared" ref="Q33:Q43" si="7">IF(G33="T",0+B33,G33+B33)</f>
        <v>0.08</v>
      </c>
      <c r="R33" s="4">
        <f t="shared" ref="R33:R43" si="8">K33+C33</f>
        <v>0.34000000000000069</v>
      </c>
      <c r="S33" s="18">
        <f>Q33/R33</f>
        <v>0.23529411764705835</v>
      </c>
    </row>
    <row r="34" spans="1:19" x14ac:dyDescent="0.25">
      <c r="A34" s="2" t="s">
        <v>43</v>
      </c>
      <c r="B34" s="5">
        <v>0</v>
      </c>
      <c r="C34" s="5">
        <v>0.27999999999999936</v>
      </c>
      <c r="E34" s="2" t="s">
        <v>43</v>
      </c>
      <c r="F34" t="s">
        <v>138</v>
      </c>
      <c r="G34" t="s">
        <v>138</v>
      </c>
      <c r="H34">
        <v>0</v>
      </c>
      <c r="I34">
        <v>0.11</v>
      </c>
      <c r="J34">
        <v>275</v>
      </c>
      <c r="K34">
        <v>0.04</v>
      </c>
      <c r="L34">
        <v>13.11</v>
      </c>
      <c r="O34" s="17" t="s">
        <v>10</v>
      </c>
      <c r="P34" s="11">
        <f t="shared" ref="P34:P43" si="9">F33</f>
        <v>0.02</v>
      </c>
      <c r="Q34" s="4">
        <f t="shared" si="7"/>
        <v>0</v>
      </c>
      <c r="R34" s="4">
        <f t="shared" si="8"/>
        <v>0.31999999999999934</v>
      </c>
      <c r="S34" s="18">
        <f t="shared" ref="S34:S43" si="10">Q34/R34</f>
        <v>0</v>
      </c>
    </row>
    <row r="35" spans="1:19" x14ac:dyDescent="0.25">
      <c r="A35" s="2" t="s">
        <v>44</v>
      </c>
      <c r="B35" s="5">
        <v>0</v>
      </c>
      <c r="C35" s="5">
        <v>0.3100000000000005</v>
      </c>
      <c r="E35" s="2" t="s">
        <v>44</v>
      </c>
      <c r="F35">
        <v>0</v>
      </c>
      <c r="G35">
        <v>0</v>
      </c>
      <c r="H35">
        <v>0</v>
      </c>
      <c r="I35">
        <v>0.11</v>
      </c>
      <c r="J35">
        <v>550</v>
      </c>
      <c r="K35">
        <v>0.02</v>
      </c>
      <c r="L35">
        <v>12.5</v>
      </c>
      <c r="O35" s="17" t="s">
        <v>86</v>
      </c>
      <c r="P35" s="11" t="str">
        <f t="shared" si="9"/>
        <v>T</v>
      </c>
      <c r="Q35" s="4">
        <f t="shared" si="7"/>
        <v>0</v>
      </c>
      <c r="R35" s="4">
        <f t="shared" si="8"/>
        <v>0.33000000000000052</v>
      </c>
      <c r="S35" s="18">
        <f t="shared" si="10"/>
        <v>0</v>
      </c>
    </row>
    <row r="36" spans="1:19" x14ac:dyDescent="0.25">
      <c r="A36" s="2" t="s">
        <v>45</v>
      </c>
      <c r="B36" s="5">
        <v>0</v>
      </c>
      <c r="C36" s="5">
        <v>0.28999999999999915</v>
      </c>
      <c r="E36" s="2" t="s">
        <v>45</v>
      </c>
      <c r="F36">
        <v>0</v>
      </c>
      <c r="G36">
        <v>0</v>
      </c>
      <c r="H36">
        <v>0</v>
      </c>
      <c r="I36">
        <v>0.09</v>
      </c>
      <c r="J36">
        <v>900</v>
      </c>
      <c r="K36">
        <v>0.01</v>
      </c>
      <c r="L36">
        <v>12.02</v>
      </c>
      <c r="O36" s="17" t="s">
        <v>87</v>
      </c>
      <c r="P36" s="11">
        <f t="shared" si="9"/>
        <v>0</v>
      </c>
      <c r="Q36" s="4">
        <f t="shared" si="7"/>
        <v>0</v>
      </c>
      <c r="R36" s="4">
        <f t="shared" si="8"/>
        <v>0.29999999999999916</v>
      </c>
      <c r="S36" s="18">
        <f t="shared" si="10"/>
        <v>0</v>
      </c>
    </row>
    <row r="37" spans="1:19" ht="15.75" customHeight="1" x14ac:dyDescent="0.25">
      <c r="A37" s="2" t="s">
        <v>46</v>
      </c>
      <c r="B37" s="5">
        <v>0</v>
      </c>
      <c r="C37" s="5">
        <v>0.1899999999999995</v>
      </c>
      <c r="E37" s="2" t="s">
        <v>46</v>
      </c>
      <c r="F37" t="s">
        <v>138</v>
      </c>
      <c r="G37" t="s">
        <v>138</v>
      </c>
      <c r="H37">
        <v>0</v>
      </c>
      <c r="I37">
        <v>0.05</v>
      </c>
      <c r="J37">
        <v>167</v>
      </c>
      <c r="K37">
        <v>0.03</v>
      </c>
      <c r="L37">
        <v>11.5</v>
      </c>
      <c r="O37" s="17" t="s">
        <v>11</v>
      </c>
      <c r="P37" s="11">
        <f t="shared" si="9"/>
        <v>0</v>
      </c>
      <c r="Q37" s="4">
        <f t="shared" si="7"/>
        <v>0</v>
      </c>
      <c r="R37" s="4">
        <f t="shared" si="8"/>
        <v>0.2199999999999995</v>
      </c>
      <c r="S37" s="18">
        <f t="shared" si="10"/>
        <v>0</v>
      </c>
    </row>
    <row r="38" spans="1:19" x14ac:dyDescent="0.25">
      <c r="A38" s="2" t="s">
        <v>47</v>
      </c>
      <c r="B38" s="5">
        <v>0</v>
      </c>
      <c r="C38" s="5">
        <v>0.20999999999999908</v>
      </c>
      <c r="E38" s="2" t="s">
        <v>47</v>
      </c>
      <c r="F38">
        <v>0</v>
      </c>
      <c r="G38">
        <v>0</v>
      </c>
      <c r="H38">
        <v>0</v>
      </c>
      <c r="I38" t="s">
        <v>138</v>
      </c>
      <c r="J38">
        <v>0</v>
      </c>
      <c r="K38">
        <v>0.01</v>
      </c>
      <c r="L38">
        <v>10.1</v>
      </c>
      <c r="O38" s="17" t="s">
        <v>88</v>
      </c>
      <c r="P38" s="11" t="str">
        <f t="shared" si="9"/>
        <v>T</v>
      </c>
      <c r="Q38" s="4">
        <f t="shared" si="7"/>
        <v>0</v>
      </c>
      <c r="R38" s="4">
        <f t="shared" si="8"/>
        <v>0.21999999999999909</v>
      </c>
      <c r="S38" s="18">
        <f t="shared" si="10"/>
        <v>0</v>
      </c>
    </row>
    <row r="39" spans="1:19" x14ac:dyDescent="0.25">
      <c r="A39" s="2" t="s">
        <v>48</v>
      </c>
      <c r="B39" s="5">
        <v>0</v>
      </c>
      <c r="C39" s="5">
        <v>0.12000000000000011</v>
      </c>
      <c r="E39" s="2" t="s">
        <v>48</v>
      </c>
      <c r="F39">
        <v>0</v>
      </c>
      <c r="G39">
        <v>0</v>
      </c>
      <c r="H39">
        <v>0</v>
      </c>
      <c r="I39" t="s">
        <v>138</v>
      </c>
      <c r="J39">
        <v>0</v>
      </c>
      <c r="K39">
        <v>0.01</v>
      </c>
      <c r="L39">
        <v>6.47</v>
      </c>
      <c r="O39" s="17" t="s">
        <v>12</v>
      </c>
      <c r="P39" s="11">
        <f t="shared" si="9"/>
        <v>0</v>
      </c>
      <c r="Q39" s="4">
        <f t="shared" si="7"/>
        <v>0</v>
      </c>
      <c r="R39" s="4">
        <f t="shared" si="8"/>
        <v>0.13000000000000012</v>
      </c>
      <c r="S39" s="18">
        <f t="shared" si="10"/>
        <v>0</v>
      </c>
    </row>
    <row r="40" spans="1:19" x14ac:dyDescent="0.25">
      <c r="A40" s="2" t="s">
        <v>49</v>
      </c>
      <c r="B40" s="5">
        <v>0</v>
      </c>
      <c r="C40" s="5">
        <v>0.47999999999999954</v>
      </c>
      <c r="E40" s="2" t="s">
        <v>49</v>
      </c>
      <c r="F40">
        <v>0</v>
      </c>
      <c r="G40">
        <v>0</v>
      </c>
      <c r="H40">
        <v>0</v>
      </c>
      <c r="I40" t="s">
        <v>138</v>
      </c>
      <c r="J40">
        <v>0</v>
      </c>
      <c r="K40">
        <v>0.03</v>
      </c>
      <c r="L40">
        <v>5.18</v>
      </c>
      <c r="O40" s="17" t="s">
        <v>89</v>
      </c>
      <c r="P40" s="11">
        <f t="shared" si="9"/>
        <v>0</v>
      </c>
      <c r="Q40" s="4">
        <f t="shared" si="7"/>
        <v>0</v>
      </c>
      <c r="R40" s="4">
        <f t="shared" si="8"/>
        <v>0.50999999999999956</v>
      </c>
      <c r="S40" s="18">
        <f t="shared" si="10"/>
        <v>0</v>
      </c>
    </row>
    <row r="41" spans="1:19" x14ac:dyDescent="0.25">
      <c r="A41" s="2" t="s">
        <v>50</v>
      </c>
      <c r="B41" s="5">
        <v>0</v>
      </c>
      <c r="C41" s="5">
        <v>0.19999999999999929</v>
      </c>
      <c r="E41" s="2" t="s">
        <v>50</v>
      </c>
      <c r="F41" t="s">
        <v>138</v>
      </c>
      <c r="G41" t="s">
        <v>138</v>
      </c>
      <c r="H41">
        <v>0</v>
      </c>
      <c r="I41">
        <v>0.16</v>
      </c>
      <c r="J41">
        <v>533</v>
      </c>
      <c r="K41">
        <v>0.03</v>
      </c>
      <c r="L41">
        <v>12.83</v>
      </c>
      <c r="O41" s="17" t="s">
        <v>13</v>
      </c>
      <c r="P41" s="11">
        <f t="shared" si="9"/>
        <v>0</v>
      </c>
      <c r="Q41" s="4">
        <f t="shared" si="7"/>
        <v>0</v>
      </c>
      <c r="R41" s="4">
        <f t="shared" si="8"/>
        <v>0.22999999999999929</v>
      </c>
      <c r="S41" s="18">
        <f t="shared" si="10"/>
        <v>0</v>
      </c>
    </row>
    <row r="42" spans="1:19" x14ac:dyDescent="0.25">
      <c r="A42" s="2" t="s">
        <v>51</v>
      </c>
      <c r="B42" s="5">
        <v>0</v>
      </c>
      <c r="C42" s="5">
        <v>0.33000000000000007</v>
      </c>
      <c r="E42" s="2" t="s">
        <v>51</v>
      </c>
      <c r="F42">
        <v>0</v>
      </c>
      <c r="G42">
        <v>0</v>
      </c>
      <c r="H42">
        <v>0</v>
      </c>
      <c r="I42">
        <v>0.01</v>
      </c>
      <c r="J42">
        <v>33</v>
      </c>
      <c r="K42">
        <v>0.03</v>
      </c>
      <c r="L42">
        <v>12.78</v>
      </c>
      <c r="O42" s="17" t="s">
        <v>14</v>
      </c>
      <c r="P42" s="11" t="str">
        <f t="shared" si="9"/>
        <v>T</v>
      </c>
      <c r="Q42" s="4">
        <f t="shared" si="7"/>
        <v>0</v>
      </c>
      <c r="R42" s="4">
        <f t="shared" si="8"/>
        <v>0.3600000000000001</v>
      </c>
      <c r="S42" s="18">
        <f t="shared" si="10"/>
        <v>0</v>
      </c>
    </row>
    <row r="43" spans="1:19" x14ac:dyDescent="0.25">
      <c r="A43" s="2" t="s">
        <v>52</v>
      </c>
      <c r="B43" s="5">
        <v>0</v>
      </c>
      <c r="C43" s="5">
        <v>0.1899999999999995</v>
      </c>
      <c r="E43" s="2" t="s">
        <v>52</v>
      </c>
      <c r="F43">
        <v>0</v>
      </c>
      <c r="G43">
        <v>0</v>
      </c>
      <c r="H43">
        <v>0</v>
      </c>
      <c r="I43">
        <v>0.03</v>
      </c>
      <c r="J43">
        <v>100</v>
      </c>
      <c r="K43">
        <v>0.03</v>
      </c>
      <c r="L43">
        <v>13.95</v>
      </c>
      <c r="O43" s="17" t="s">
        <v>15</v>
      </c>
      <c r="P43" s="11">
        <f t="shared" si="9"/>
        <v>0</v>
      </c>
      <c r="Q43" s="4">
        <f t="shared" si="7"/>
        <v>0</v>
      </c>
      <c r="R43" s="4">
        <f t="shared" si="8"/>
        <v>0.2199999999999995</v>
      </c>
      <c r="S43" s="18">
        <f t="shared" si="10"/>
        <v>0</v>
      </c>
    </row>
    <row r="44" spans="1:19" x14ac:dyDescent="0.25">
      <c r="A44" s="1"/>
      <c r="E44" s="1"/>
      <c r="O44" s="9" t="s">
        <v>85</v>
      </c>
      <c r="P44" s="9"/>
    </row>
    <row r="45" spans="1:19" ht="15.75" customHeight="1" x14ac:dyDescent="0.25">
      <c r="A45" s="2" t="s">
        <v>16</v>
      </c>
      <c r="E45" s="2" t="s">
        <v>16</v>
      </c>
      <c r="P45" s="14" t="s">
        <v>127</v>
      </c>
      <c r="Q45" s="14" t="s">
        <v>107</v>
      </c>
      <c r="R45" s="14" t="s">
        <v>115</v>
      </c>
      <c r="S45" s="29" t="s">
        <v>108</v>
      </c>
    </row>
    <row r="46" spans="1:19" x14ac:dyDescent="0.25">
      <c r="A46" s="1"/>
      <c r="E46" s="1"/>
      <c r="O46" s="15" t="s">
        <v>133</v>
      </c>
      <c r="P46" s="19" t="s">
        <v>129</v>
      </c>
      <c r="Q46" s="16">
        <f t="shared" ref="Q46:R46" si="11">$G$5</f>
        <v>42646</v>
      </c>
      <c r="R46" s="16">
        <f t="shared" si="11"/>
        <v>42646</v>
      </c>
      <c r="S46" s="30"/>
    </row>
    <row r="47" spans="1:19" x14ac:dyDescent="0.25">
      <c r="A47" s="2" t="s">
        <v>53</v>
      </c>
      <c r="B47" s="5">
        <v>0</v>
      </c>
      <c r="C47" s="5">
        <v>0.22000000000000064</v>
      </c>
      <c r="E47" s="2" t="s">
        <v>53</v>
      </c>
      <c r="F47">
        <v>0</v>
      </c>
      <c r="G47">
        <v>0</v>
      </c>
      <c r="H47">
        <v>0</v>
      </c>
      <c r="I47" t="s">
        <v>138</v>
      </c>
      <c r="J47">
        <v>0</v>
      </c>
      <c r="K47">
        <v>0.03</v>
      </c>
      <c r="L47">
        <v>12.33</v>
      </c>
      <c r="O47" s="17" t="s">
        <v>17</v>
      </c>
      <c r="P47" s="4">
        <f>F47</f>
        <v>0</v>
      </c>
      <c r="Q47" s="4">
        <f t="shared" ref="Q47:Q67" si="12">IF(G47="T",0+B47,G47+B47)</f>
        <v>0</v>
      </c>
      <c r="R47" s="4">
        <f>K47+C47</f>
        <v>0.25000000000000067</v>
      </c>
      <c r="S47" s="18">
        <f t="shared" ref="S47:S65" si="13">Q47/R47</f>
        <v>0</v>
      </c>
    </row>
    <row r="48" spans="1:19" x14ac:dyDescent="0.25">
      <c r="A48" s="2" t="s">
        <v>54</v>
      </c>
      <c r="B48" s="5">
        <v>0</v>
      </c>
      <c r="C48" s="5">
        <v>0.53000000000000114</v>
      </c>
      <c r="E48" s="2" t="s">
        <v>54</v>
      </c>
      <c r="F48">
        <v>0</v>
      </c>
      <c r="G48">
        <v>0</v>
      </c>
      <c r="H48">
        <v>0</v>
      </c>
      <c r="I48">
        <v>0</v>
      </c>
      <c r="J48">
        <v>0</v>
      </c>
      <c r="K48">
        <v>0.02</v>
      </c>
      <c r="L48">
        <v>8.3000000000000007</v>
      </c>
      <c r="O48" s="17" t="s">
        <v>18</v>
      </c>
      <c r="P48" s="4">
        <f t="shared" ref="P48:P65" si="14">F48</f>
        <v>0</v>
      </c>
      <c r="Q48" s="4">
        <f t="shared" si="12"/>
        <v>0</v>
      </c>
      <c r="R48" s="4">
        <f t="shared" ref="R48:R65" si="15">K48+C48</f>
        <v>0.55000000000000115</v>
      </c>
      <c r="S48" s="18">
        <f t="shared" si="13"/>
        <v>0</v>
      </c>
    </row>
    <row r="49" spans="1:19" x14ac:dyDescent="0.25">
      <c r="A49" s="2" t="s">
        <v>55</v>
      </c>
      <c r="B49" s="5">
        <v>0</v>
      </c>
      <c r="C49" s="5">
        <v>0.33999999999999986</v>
      </c>
      <c r="E49" s="2" t="s">
        <v>55</v>
      </c>
      <c r="F49">
        <v>0</v>
      </c>
      <c r="G49">
        <v>0</v>
      </c>
      <c r="H49">
        <v>0</v>
      </c>
      <c r="I49">
        <v>0</v>
      </c>
      <c r="J49">
        <v>0</v>
      </c>
      <c r="K49">
        <v>0.02</v>
      </c>
      <c r="L49">
        <v>7.38</v>
      </c>
      <c r="O49" s="17" t="s">
        <v>90</v>
      </c>
      <c r="P49" s="4">
        <f t="shared" si="14"/>
        <v>0</v>
      </c>
      <c r="Q49" s="4">
        <f t="shared" si="12"/>
        <v>0</v>
      </c>
      <c r="R49" s="4">
        <f t="shared" si="15"/>
        <v>0.35999999999999988</v>
      </c>
      <c r="S49" s="18">
        <f t="shared" si="13"/>
        <v>0</v>
      </c>
    </row>
    <row r="50" spans="1:19" x14ac:dyDescent="0.25">
      <c r="A50" s="2" t="s">
        <v>56</v>
      </c>
      <c r="B50" s="5">
        <v>9.9999999999997868E-3</v>
      </c>
      <c r="C50" s="5">
        <v>0.41000000000000014</v>
      </c>
      <c r="E50" s="2" t="s">
        <v>56</v>
      </c>
      <c r="F50">
        <v>0</v>
      </c>
      <c r="G50">
        <v>0</v>
      </c>
      <c r="H50">
        <v>0</v>
      </c>
      <c r="I50" t="s">
        <v>138</v>
      </c>
      <c r="J50">
        <v>0</v>
      </c>
      <c r="K50">
        <v>0.05</v>
      </c>
      <c r="L50">
        <v>17.760000000000002</v>
      </c>
      <c r="O50" s="17" t="s">
        <v>19</v>
      </c>
      <c r="P50" s="4">
        <f t="shared" si="14"/>
        <v>0</v>
      </c>
      <c r="Q50" s="4">
        <f t="shared" si="12"/>
        <v>9.9999999999997868E-3</v>
      </c>
      <c r="R50" s="4">
        <f t="shared" si="15"/>
        <v>0.46000000000000013</v>
      </c>
      <c r="S50" s="18">
        <f t="shared" si="13"/>
        <v>2.173913043478214E-2</v>
      </c>
    </row>
    <row r="51" spans="1:19" x14ac:dyDescent="0.25">
      <c r="A51" s="2" t="s">
        <v>57</v>
      </c>
      <c r="B51" s="5">
        <v>0</v>
      </c>
      <c r="C51" s="5">
        <v>0.24000000000000021</v>
      </c>
      <c r="E51" s="2" t="s">
        <v>57</v>
      </c>
      <c r="F51">
        <v>0</v>
      </c>
      <c r="G51">
        <v>0</v>
      </c>
      <c r="H51">
        <v>0</v>
      </c>
      <c r="I51">
        <v>0</v>
      </c>
      <c r="J51">
        <v>0</v>
      </c>
      <c r="K51">
        <v>0.02</v>
      </c>
      <c r="L51">
        <v>15.22</v>
      </c>
      <c r="O51" s="17" t="s">
        <v>91</v>
      </c>
      <c r="P51" s="4">
        <f t="shared" si="14"/>
        <v>0</v>
      </c>
      <c r="Q51" s="4">
        <f t="shared" si="12"/>
        <v>0</v>
      </c>
      <c r="R51" s="4">
        <f t="shared" si="15"/>
        <v>0.26000000000000023</v>
      </c>
      <c r="S51" s="18">
        <f t="shared" si="13"/>
        <v>0</v>
      </c>
    </row>
    <row r="52" spans="1:19" x14ac:dyDescent="0.25">
      <c r="A52" s="2" t="s">
        <v>58</v>
      </c>
      <c r="B52" s="5">
        <v>0</v>
      </c>
      <c r="C52" s="5">
        <v>0.32000000000000028</v>
      </c>
      <c r="E52" s="2" t="s">
        <v>58</v>
      </c>
      <c r="F52">
        <v>0</v>
      </c>
      <c r="G52">
        <v>0</v>
      </c>
      <c r="H52">
        <v>0</v>
      </c>
      <c r="I52">
        <v>0</v>
      </c>
      <c r="J52">
        <v>0</v>
      </c>
      <c r="K52">
        <v>0.06</v>
      </c>
      <c r="L52">
        <v>17.309999999999999</v>
      </c>
      <c r="O52" s="17" t="s">
        <v>92</v>
      </c>
      <c r="P52" s="4">
        <f t="shared" si="14"/>
        <v>0</v>
      </c>
      <c r="Q52" s="4">
        <f t="shared" si="12"/>
        <v>0</v>
      </c>
      <c r="R52" s="4">
        <f t="shared" si="15"/>
        <v>0.38000000000000028</v>
      </c>
      <c r="S52" s="18">
        <f t="shared" si="13"/>
        <v>0</v>
      </c>
    </row>
    <row r="53" spans="1:19" x14ac:dyDescent="0.25">
      <c r="A53" s="2" t="s">
        <v>59</v>
      </c>
      <c r="B53" s="5">
        <v>9.9999999999997868E-3</v>
      </c>
      <c r="C53" s="5">
        <v>0.29000000000000092</v>
      </c>
      <c r="E53" s="2" t="s">
        <v>59</v>
      </c>
      <c r="F53">
        <v>0</v>
      </c>
      <c r="G53">
        <v>0</v>
      </c>
      <c r="H53">
        <v>0</v>
      </c>
      <c r="I53">
        <v>0</v>
      </c>
      <c r="J53">
        <v>0</v>
      </c>
      <c r="K53">
        <v>0.04</v>
      </c>
      <c r="L53">
        <v>12.82</v>
      </c>
      <c r="O53" s="17" t="s">
        <v>103</v>
      </c>
      <c r="P53" s="4">
        <f t="shared" si="14"/>
        <v>0</v>
      </c>
      <c r="Q53" s="4">
        <f t="shared" si="12"/>
        <v>9.9999999999997868E-3</v>
      </c>
      <c r="R53" s="4">
        <f t="shared" si="15"/>
        <v>0.3300000000000009</v>
      </c>
      <c r="S53" s="18">
        <f t="shared" si="13"/>
        <v>3.0303030303029575E-2</v>
      </c>
    </row>
    <row r="54" spans="1:19" x14ac:dyDescent="0.25">
      <c r="A54" s="2" t="s">
        <v>60</v>
      </c>
      <c r="B54" s="5">
        <v>0</v>
      </c>
      <c r="C54" s="5">
        <v>0.28999999999999915</v>
      </c>
      <c r="E54" s="2" t="s">
        <v>60</v>
      </c>
      <c r="F54">
        <v>0</v>
      </c>
      <c r="G54">
        <v>0</v>
      </c>
      <c r="H54">
        <v>0</v>
      </c>
      <c r="I54">
        <v>0</v>
      </c>
      <c r="J54">
        <v>0</v>
      </c>
      <c r="K54">
        <v>0.05</v>
      </c>
      <c r="L54">
        <v>14.93</v>
      </c>
      <c r="O54" s="17" t="s">
        <v>104</v>
      </c>
      <c r="P54" s="4">
        <f t="shared" si="14"/>
        <v>0</v>
      </c>
      <c r="Q54" s="4">
        <f t="shared" si="12"/>
        <v>0</v>
      </c>
      <c r="R54" s="4">
        <f t="shared" si="15"/>
        <v>0.33999999999999914</v>
      </c>
      <c r="S54" s="18">
        <f t="shared" si="13"/>
        <v>0</v>
      </c>
    </row>
    <row r="55" spans="1:19" x14ac:dyDescent="0.25">
      <c r="A55" s="2" t="s">
        <v>61</v>
      </c>
      <c r="B55" s="5">
        <v>0</v>
      </c>
      <c r="C55" s="5">
        <v>0.24000000000000021</v>
      </c>
      <c r="E55" s="2" t="s">
        <v>61</v>
      </c>
      <c r="F55">
        <v>0</v>
      </c>
      <c r="G55">
        <v>0</v>
      </c>
      <c r="H55">
        <v>0</v>
      </c>
      <c r="I55">
        <v>0</v>
      </c>
      <c r="J55">
        <v>0</v>
      </c>
      <c r="K55">
        <v>0.04</v>
      </c>
      <c r="L55">
        <v>12.26</v>
      </c>
      <c r="O55" s="17" t="s">
        <v>93</v>
      </c>
      <c r="P55" s="4">
        <f t="shared" si="14"/>
        <v>0</v>
      </c>
      <c r="Q55" s="4">
        <f t="shared" si="12"/>
        <v>0</v>
      </c>
      <c r="R55" s="4">
        <f t="shared" si="15"/>
        <v>0.28000000000000019</v>
      </c>
      <c r="S55" s="18">
        <f t="shared" si="13"/>
        <v>0</v>
      </c>
    </row>
    <row r="56" spans="1:19" x14ac:dyDescent="0.25">
      <c r="A56" s="2" t="s">
        <v>62</v>
      </c>
      <c r="B56" s="5">
        <v>0</v>
      </c>
      <c r="C56" s="5">
        <v>0.33000000000000007</v>
      </c>
      <c r="E56" s="2" t="s">
        <v>62</v>
      </c>
      <c r="F56">
        <v>0</v>
      </c>
      <c r="G56">
        <v>0</v>
      </c>
      <c r="H56">
        <v>0</v>
      </c>
      <c r="I56">
        <v>0</v>
      </c>
      <c r="J56">
        <v>0</v>
      </c>
      <c r="K56">
        <v>0.02</v>
      </c>
      <c r="L56">
        <v>13.88</v>
      </c>
      <c r="O56" s="17" t="s">
        <v>94</v>
      </c>
      <c r="P56" s="4">
        <f t="shared" si="14"/>
        <v>0</v>
      </c>
      <c r="Q56" s="4">
        <f t="shared" si="12"/>
        <v>0</v>
      </c>
      <c r="R56" s="4">
        <f t="shared" si="15"/>
        <v>0.35000000000000009</v>
      </c>
      <c r="S56" s="18">
        <f t="shared" si="13"/>
        <v>0</v>
      </c>
    </row>
    <row r="57" spans="1:19" x14ac:dyDescent="0.25">
      <c r="A57" s="2" t="s">
        <v>63</v>
      </c>
      <c r="B57" s="5">
        <v>0</v>
      </c>
      <c r="C57" s="5">
        <v>0.29000000000000092</v>
      </c>
      <c r="E57" s="2" t="s">
        <v>63</v>
      </c>
      <c r="F57">
        <v>0</v>
      </c>
      <c r="G57">
        <v>0</v>
      </c>
      <c r="H57">
        <v>0</v>
      </c>
      <c r="I57">
        <v>0</v>
      </c>
      <c r="J57">
        <v>0</v>
      </c>
      <c r="K57">
        <v>0.01</v>
      </c>
      <c r="L57">
        <v>13.33</v>
      </c>
      <c r="O57" s="17" t="s">
        <v>95</v>
      </c>
      <c r="P57" s="4">
        <f t="shared" si="14"/>
        <v>0</v>
      </c>
      <c r="Q57" s="4">
        <f t="shared" si="12"/>
        <v>0</v>
      </c>
      <c r="R57" s="4">
        <f t="shared" si="15"/>
        <v>0.30000000000000093</v>
      </c>
      <c r="S57" s="18">
        <f t="shared" si="13"/>
        <v>0</v>
      </c>
    </row>
    <row r="58" spans="1:19" x14ac:dyDescent="0.25">
      <c r="A58" s="2" t="s">
        <v>64</v>
      </c>
      <c r="B58" s="5">
        <v>0.24000000000000021</v>
      </c>
      <c r="C58" s="5">
        <v>0.5</v>
      </c>
      <c r="E58" s="2" t="s">
        <v>64</v>
      </c>
      <c r="F58">
        <v>0</v>
      </c>
      <c r="G58">
        <v>0</v>
      </c>
      <c r="H58">
        <v>0</v>
      </c>
      <c r="I58">
        <v>0</v>
      </c>
      <c r="J58">
        <v>0</v>
      </c>
      <c r="K58">
        <v>0.01</v>
      </c>
      <c r="L58">
        <v>13.66</v>
      </c>
      <c r="O58" s="17" t="s">
        <v>96</v>
      </c>
      <c r="P58" s="4">
        <f t="shared" si="14"/>
        <v>0</v>
      </c>
      <c r="Q58" s="4">
        <f t="shared" si="12"/>
        <v>0.24000000000000021</v>
      </c>
      <c r="R58" s="4">
        <f t="shared" si="15"/>
        <v>0.51</v>
      </c>
      <c r="S58" s="18">
        <f t="shared" si="13"/>
        <v>0.47058823529411803</v>
      </c>
    </row>
    <row r="59" spans="1:19" x14ac:dyDescent="0.25">
      <c r="A59" s="2" t="s">
        <v>65</v>
      </c>
      <c r="B59" s="5">
        <v>0.5</v>
      </c>
      <c r="C59" s="5">
        <v>0.56999999999999851</v>
      </c>
      <c r="E59" s="2" t="s">
        <v>65</v>
      </c>
      <c r="F59">
        <v>0</v>
      </c>
      <c r="G59">
        <v>0</v>
      </c>
      <c r="H59">
        <v>0</v>
      </c>
      <c r="I59">
        <v>0</v>
      </c>
      <c r="J59">
        <v>0</v>
      </c>
      <c r="K59">
        <v>0.01</v>
      </c>
      <c r="L59">
        <v>16.04</v>
      </c>
      <c r="O59" s="17" t="s">
        <v>97</v>
      </c>
      <c r="P59" s="4">
        <f t="shared" si="14"/>
        <v>0</v>
      </c>
      <c r="Q59" s="4">
        <f t="shared" si="12"/>
        <v>0.5</v>
      </c>
      <c r="R59" s="4">
        <f t="shared" si="15"/>
        <v>0.57999999999999852</v>
      </c>
      <c r="S59" s="18">
        <f t="shared" si="13"/>
        <v>0.86206896551724355</v>
      </c>
    </row>
    <row r="60" spans="1:19" x14ac:dyDescent="0.25">
      <c r="A60" s="2" t="s">
        <v>66</v>
      </c>
      <c r="B60" s="5">
        <v>0.3199999999999994</v>
      </c>
      <c r="C60" s="5">
        <v>0.19999999999999929</v>
      </c>
      <c r="E60" s="2" t="s">
        <v>66</v>
      </c>
      <c r="F60">
        <v>0</v>
      </c>
      <c r="G60">
        <v>0</v>
      </c>
      <c r="H60">
        <v>0</v>
      </c>
      <c r="I60">
        <v>0</v>
      </c>
      <c r="J60">
        <v>0</v>
      </c>
      <c r="K60">
        <v>0.03</v>
      </c>
      <c r="L60">
        <v>10.34</v>
      </c>
      <c r="O60" s="17" t="s">
        <v>98</v>
      </c>
      <c r="P60" s="4">
        <f t="shared" si="14"/>
        <v>0</v>
      </c>
      <c r="Q60" s="4">
        <f t="shared" si="12"/>
        <v>0.3199999999999994</v>
      </c>
      <c r="R60" s="4">
        <f t="shared" si="15"/>
        <v>0.22999999999999929</v>
      </c>
      <c r="S60" s="18">
        <f t="shared" si="13"/>
        <v>1.3913043478260887</v>
      </c>
    </row>
    <row r="61" spans="1:19" x14ac:dyDescent="0.25">
      <c r="A61" s="2" t="s">
        <v>67</v>
      </c>
      <c r="B61" s="5">
        <v>0</v>
      </c>
      <c r="C61" s="5">
        <v>0.48999999999999844</v>
      </c>
      <c r="E61" s="2" t="s">
        <v>67</v>
      </c>
      <c r="F61">
        <v>0</v>
      </c>
      <c r="G61">
        <v>0</v>
      </c>
      <c r="H61">
        <v>0</v>
      </c>
      <c r="I61">
        <v>0</v>
      </c>
      <c r="J61">
        <v>0</v>
      </c>
      <c r="K61">
        <v>0.01</v>
      </c>
      <c r="L61">
        <v>15.04</v>
      </c>
      <c r="O61" s="17" t="s">
        <v>20</v>
      </c>
      <c r="P61" s="4">
        <f t="shared" si="14"/>
        <v>0</v>
      </c>
      <c r="Q61" s="4">
        <f t="shared" si="12"/>
        <v>0</v>
      </c>
      <c r="R61" s="4">
        <f t="shared" si="15"/>
        <v>0.49999999999999845</v>
      </c>
      <c r="S61" s="18">
        <f t="shared" si="13"/>
        <v>0</v>
      </c>
    </row>
    <row r="62" spans="1:19" x14ac:dyDescent="0.25">
      <c r="A62" s="2" t="s">
        <v>68</v>
      </c>
      <c r="B62" s="5">
        <v>0</v>
      </c>
      <c r="C62" s="5">
        <v>0.40000000000000036</v>
      </c>
      <c r="E62" s="2" t="s">
        <v>68</v>
      </c>
      <c r="F62">
        <v>0</v>
      </c>
      <c r="G62">
        <v>0</v>
      </c>
      <c r="H62" t="s">
        <v>145</v>
      </c>
      <c r="I62">
        <v>0</v>
      </c>
      <c r="J62" t="s">
        <v>145</v>
      </c>
      <c r="K62">
        <v>0</v>
      </c>
      <c r="L62">
        <v>12.4</v>
      </c>
      <c r="O62" s="17" t="s">
        <v>21</v>
      </c>
      <c r="P62" s="4">
        <f t="shared" si="14"/>
        <v>0</v>
      </c>
      <c r="Q62" s="4">
        <f t="shared" si="12"/>
        <v>0</v>
      </c>
      <c r="R62" s="4">
        <f t="shared" si="15"/>
        <v>0.40000000000000036</v>
      </c>
      <c r="S62" s="18">
        <f t="shared" si="13"/>
        <v>0</v>
      </c>
    </row>
    <row r="63" spans="1:19" x14ac:dyDescent="0.25">
      <c r="A63" s="2" t="s">
        <v>69</v>
      </c>
      <c r="B63" s="5">
        <v>0.91999999999999993</v>
      </c>
      <c r="C63" s="5">
        <v>0.95000000000000018</v>
      </c>
      <c r="E63" s="2" t="s">
        <v>69</v>
      </c>
      <c r="F63">
        <v>0</v>
      </c>
      <c r="G63">
        <v>0</v>
      </c>
      <c r="H63">
        <v>0</v>
      </c>
      <c r="I63">
        <v>0</v>
      </c>
      <c r="J63">
        <v>0</v>
      </c>
      <c r="K63">
        <v>0.01</v>
      </c>
      <c r="L63">
        <v>5.74</v>
      </c>
      <c r="O63" s="17" t="s">
        <v>22</v>
      </c>
      <c r="P63" s="4">
        <f t="shared" si="14"/>
        <v>0</v>
      </c>
      <c r="Q63" s="4">
        <f t="shared" si="12"/>
        <v>0.91999999999999993</v>
      </c>
      <c r="R63" s="4">
        <f t="shared" si="15"/>
        <v>0.96000000000000019</v>
      </c>
      <c r="S63" s="18">
        <f t="shared" si="13"/>
        <v>0.95833333333333304</v>
      </c>
    </row>
    <row r="64" spans="1:19" x14ac:dyDescent="0.25">
      <c r="A64" s="2" t="s">
        <v>70</v>
      </c>
      <c r="B64" s="5">
        <v>0.29000000000000004</v>
      </c>
      <c r="C64" s="5">
        <v>0.57000000000000028</v>
      </c>
      <c r="E64" s="2" t="s">
        <v>70</v>
      </c>
      <c r="F64">
        <v>0</v>
      </c>
      <c r="G64">
        <v>0</v>
      </c>
      <c r="H64">
        <v>0</v>
      </c>
      <c r="I64">
        <v>0</v>
      </c>
      <c r="J64">
        <v>0</v>
      </c>
      <c r="K64">
        <v>0.02</v>
      </c>
      <c r="L64">
        <v>3.2</v>
      </c>
      <c r="O64" s="17" t="s">
        <v>99</v>
      </c>
      <c r="P64" s="4">
        <f t="shared" si="14"/>
        <v>0</v>
      </c>
      <c r="Q64" s="4">
        <f t="shared" si="12"/>
        <v>0.29000000000000004</v>
      </c>
      <c r="R64" s="4">
        <f t="shared" si="15"/>
        <v>0.5900000000000003</v>
      </c>
      <c r="S64" s="18">
        <f t="shared" si="13"/>
        <v>0.49152542372881336</v>
      </c>
    </row>
    <row r="65" spans="1:19" x14ac:dyDescent="0.25">
      <c r="A65" s="2" t="s">
        <v>71</v>
      </c>
      <c r="B65" s="5">
        <v>1.0099999999999998</v>
      </c>
      <c r="C65" s="5">
        <v>1.3600000000000012</v>
      </c>
      <c r="E65" s="2" t="s">
        <v>71</v>
      </c>
      <c r="F65">
        <v>0</v>
      </c>
      <c r="G65">
        <v>0</v>
      </c>
      <c r="H65">
        <v>0</v>
      </c>
      <c r="I65">
        <v>0</v>
      </c>
      <c r="J65">
        <v>0</v>
      </c>
      <c r="K65">
        <v>0.04</v>
      </c>
      <c r="L65">
        <v>15.73</v>
      </c>
      <c r="O65" s="17" t="s">
        <v>23</v>
      </c>
      <c r="P65" s="4">
        <f t="shared" si="14"/>
        <v>0</v>
      </c>
      <c r="Q65" s="4">
        <f t="shared" si="12"/>
        <v>1.0099999999999998</v>
      </c>
      <c r="R65" s="4">
        <f t="shared" si="15"/>
        <v>1.4000000000000012</v>
      </c>
      <c r="S65" s="18">
        <f t="shared" si="13"/>
        <v>0.72142857142857064</v>
      </c>
    </row>
    <row r="66" spans="1:19" x14ac:dyDescent="0.25">
      <c r="A66" s="2" t="s">
        <v>113</v>
      </c>
      <c r="B66" s="5">
        <v>0</v>
      </c>
      <c r="C66" s="5">
        <v>0.91999999999999948</v>
      </c>
      <c r="E66" s="2" t="s">
        <v>113</v>
      </c>
      <c r="F66">
        <v>0</v>
      </c>
      <c r="G66">
        <v>0</v>
      </c>
      <c r="H66">
        <v>0</v>
      </c>
      <c r="I66">
        <v>0</v>
      </c>
      <c r="J66">
        <v>0</v>
      </c>
      <c r="K66">
        <v>0.02</v>
      </c>
      <c r="L66">
        <v>4.0599999999999996</v>
      </c>
      <c r="O66" s="17" t="s">
        <v>143</v>
      </c>
      <c r="P66" s="4">
        <f t="shared" ref="P66:P67" si="16">F66</f>
        <v>0</v>
      </c>
      <c r="Q66" s="4">
        <f t="shared" si="12"/>
        <v>0</v>
      </c>
      <c r="R66" s="4">
        <f t="shared" ref="R66:R67" si="17">K66+C66</f>
        <v>0.9399999999999995</v>
      </c>
      <c r="S66" s="18">
        <f t="shared" ref="S66:S67" si="18">Q66/R66</f>
        <v>0</v>
      </c>
    </row>
    <row r="67" spans="1:19" x14ac:dyDescent="0.25">
      <c r="A67" s="2" t="s">
        <v>114</v>
      </c>
      <c r="B67" s="5">
        <v>0</v>
      </c>
      <c r="C67" s="5">
        <v>1.0700000000000003</v>
      </c>
      <c r="E67" s="2" t="s">
        <v>114</v>
      </c>
      <c r="F67">
        <v>0</v>
      </c>
      <c r="G67">
        <v>0</v>
      </c>
      <c r="H67">
        <v>0</v>
      </c>
      <c r="I67">
        <v>0</v>
      </c>
      <c r="J67">
        <v>0</v>
      </c>
      <c r="K67">
        <v>0.03</v>
      </c>
      <c r="L67">
        <v>4.62</v>
      </c>
      <c r="O67" s="17" t="s">
        <v>142</v>
      </c>
      <c r="P67" s="4">
        <f t="shared" si="16"/>
        <v>0</v>
      </c>
      <c r="Q67" s="4">
        <f t="shared" si="12"/>
        <v>0</v>
      </c>
      <c r="R67" s="4">
        <f t="shared" si="17"/>
        <v>1.1000000000000003</v>
      </c>
      <c r="S67" s="18">
        <f t="shared" si="18"/>
        <v>0</v>
      </c>
    </row>
    <row r="68" spans="1:19" x14ac:dyDescent="0.25">
      <c r="E68" s="2"/>
    </row>
  </sheetData>
  <mergeCells count="5">
    <mergeCell ref="O9:S9"/>
    <mergeCell ref="P10:S10"/>
    <mergeCell ref="S11:S12"/>
    <mergeCell ref="S31:S32"/>
    <mergeCell ref="S45:S46"/>
  </mergeCells>
  <hyperlinks>
    <hyperlink ref="A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 1 - Sep 30</vt:lpstr>
      <vt:lpstr>Oct 1- Jun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GGWX2015</dc:creator>
  <cp:lastModifiedBy>GGWX2015</cp:lastModifiedBy>
  <cp:lastPrinted>2016-06-27T13:17:27Z</cp:lastPrinted>
  <dcterms:created xsi:type="dcterms:W3CDTF">2016-01-08T06:13:39Z</dcterms:created>
  <dcterms:modified xsi:type="dcterms:W3CDTF">2016-10-04T13:04:37Z</dcterms:modified>
</cp:coreProperties>
</file>